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160" yWindow="-105" windowWidth="14730" windowHeight="12315" firstSheet="1" activeTab="4"/>
  </bookViews>
  <sheets>
    <sheet name="Studentai" sheetId="1" state="hidden" r:id="rId1"/>
    <sheet name="Moterys" sheetId="2" r:id="rId2"/>
    <sheet name="62 77 85" sheetId="4" r:id="rId3"/>
    <sheet name="94 105 +105" sheetId="5" r:id="rId4"/>
    <sheet name="Komandianiai" sheetId="6" r:id="rId5"/>
  </sheets>
  <definedNames>
    <definedName name="_xlnm._FilterDatabase" localSheetId="2" hidden="1">'62 77 85'!$B$7:$Q$8</definedName>
    <definedName name="_xlnm._FilterDatabase" localSheetId="3" hidden="1">'94 105 +105'!$B$7:$Q$8</definedName>
    <definedName name="_xlnm._FilterDatabase" localSheetId="1" hidden="1">Moterys!$B$7:$Q$8</definedName>
    <definedName name="_xlnm._FilterDatabase" localSheetId="0" hidden="1">Studentai!$B$7:$Q$8</definedName>
  </definedNames>
  <calcPr calcId="114210"/>
</workbook>
</file>

<file path=xl/calcChain.xml><?xml version="1.0" encoding="utf-8"?>
<calcChain xmlns="http://schemas.openxmlformats.org/spreadsheetml/2006/main">
  <c r="M19" i="4"/>
  <c r="I19"/>
  <c r="N19"/>
  <c r="P19"/>
  <c r="M24" i="5"/>
  <c r="I24"/>
  <c r="P21"/>
  <c r="M20"/>
  <c r="I20"/>
  <c r="N20"/>
  <c r="P20"/>
  <c r="M19"/>
  <c r="I19"/>
  <c r="N19"/>
  <c r="P19"/>
  <c r="M12"/>
  <c r="I12"/>
  <c r="N12"/>
  <c r="P12"/>
  <c r="M10"/>
  <c r="I10"/>
  <c r="M11"/>
  <c r="I11"/>
  <c r="M13"/>
  <c r="I13"/>
  <c r="M14"/>
  <c r="I14"/>
  <c r="M15"/>
  <c r="I15"/>
  <c r="M16"/>
  <c r="I16"/>
  <c r="M18"/>
  <c r="I18"/>
  <c r="M17"/>
  <c r="I17"/>
  <c r="M9"/>
  <c r="I9"/>
  <c r="N23" i="4"/>
  <c r="P23"/>
  <c r="M23"/>
  <c r="I23"/>
  <c r="M25"/>
  <c r="I25"/>
  <c r="N25"/>
  <c r="P25"/>
  <c r="M27"/>
  <c r="I27"/>
  <c r="N27"/>
  <c r="P27"/>
  <c r="M26"/>
  <c r="I26"/>
  <c r="N26"/>
  <c r="P26"/>
  <c r="M24"/>
  <c r="I24"/>
  <c r="N24"/>
  <c r="P24"/>
  <c r="M18"/>
  <c r="I18"/>
  <c r="N18"/>
  <c r="P18"/>
  <c r="M20"/>
  <c r="I20"/>
  <c r="N20"/>
  <c r="P20"/>
  <c r="M22"/>
  <c r="I22"/>
  <c r="M21"/>
  <c r="I21"/>
  <c r="M22" i="1"/>
  <c r="I22"/>
  <c r="N22"/>
  <c r="P22"/>
  <c r="M13" i="4"/>
  <c r="I13"/>
  <c r="M15"/>
  <c r="I15"/>
  <c r="M14"/>
  <c r="I14"/>
  <c r="M10"/>
  <c r="I10"/>
  <c r="M17"/>
  <c r="I17"/>
  <c r="M16"/>
  <c r="I16"/>
  <c r="M12"/>
  <c r="I12"/>
  <c r="M11"/>
  <c r="I11"/>
  <c r="M9"/>
  <c r="I9"/>
  <c r="M33" i="1"/>
  <c r="I33"/>
  <c r="N33"/>
  <c r="P33"/>
  <c r="M32"/>
  <c r="I32"/>
  <c r="N32"/>
  <c r="P32"/>
  <c r="M31"/>
  <c r="N31"/>
  <c r="P31"/>
  <c r="I31"/>
  <c r="M29"/>
  <c r="I29"/>
  <c r="M28"/>
  <c r="I28"/>
  <c r="N27"/>
  <c r="P27"/>
  <c r="M27"/>
  <c r="I27"/>
  <c r="P26"/>
  <c r="M25"/>
  <c r="I25"/>
  <c r="M24"/>
  <c r="I24"/>
  <c r="N24"/>
  <c r="P24"/>
  <c r="M23"/>
  <c r="I23"/>
  <c r="M20"/>
  <c r="I20"/>
  <c r="M19"/>
  <c r="I19"/>
  <c r="N19"/>
  <c r="P19"/>
  <c r="M18"/>
  <c r="I18"/>
  <c r="M15"/>
  <c r="I15"/>
  <c r="M13"/>
  <c r="I13"/>
  <c r="M14"/>
  <c r="I14"/>
  <c r="M16"/>
  <c r="I16"/>
  <c r="M12"/>
  <c r="I12"/>
  <c r="N12"/>
  <c r="P12"/>
  <c r="M11"/>
  <c r="I11"/>
  <c r="M10"/>
  <c r="I10"/>
  <c r="M9"/>
  <c r="I9"/>
  <c r="N14" i="2"/>
  <c r="P14"/>
  <c r="M14"/>
  <c r="I14"/>
  <c r="M13"/>
  <c r="I13"/>
  <c r="N13"/>
  <c r="P13"/>
  <c r="M10"/>
  <c r="I10"/>
  <c r="N10"/>
  <c r="P10"/>
  <c r="N24" i="5"/>
  <c r="P24"/>
  <c r="N9"/>
  <c r="P9"/>
  <c r="N11"/>
  <c r="P11"/>
  <c r="N13"/>
  <c r="P13"/>
  <c r="N10"/>
  <c r="P10"/>
  <c r="N15"/>
  <c r="P15"/>
  <c r="N16"/>
  <c r="P16"/>
  <c r="N14"/>
  <c r="P14"/>
  <c r="N17"/>
  <c r="P17"/>
  <c r="N18"/>
  <c r="P18"/>
  <c r="N21" i="4"/>
  <c r="P21"/>
  <c r="N22"/>
  <c r="P22"/>
  <c r="N14"/>
  <c r="P14"/>
  <c r="N13"/>
  <c r="P13"/>
  <c r="N15"/>
  <c r="P15"/>
  <c r="N10"/>
  <c r="P10"/>
  <c r="N12"/>
  <c r="P12"/>
  <c r="N16"/>
  <c r="P16"/>
  <c r="N9"/>
  <c r="P9"/>
  <c r="N11"/>
  <c r="P11"/>
  <c r="N17"/>
  <c r="P17"/>
  <c r="N28" i="1"/>
  <c r="P28"/>
  <c r="N11"/>
  <c r="P11"/>
  <c r="N16"/>
  <c r="P16"/>
  <c r="N13"/>
  <c r="P13"/>
  <c r="N18"/>
  <c r="P18"/>
  <c r="N23"/>
  <c r="P23"/>
  <c r="N25"/>
  <c r="P25"/>
  <c r="N29"/>
  <c r="P29"/>
  <c r="N20"/>
  <c r="P20"/>
  <c r="N10"/>
  <c r="P10"/>
  <c r="N9"/>
  <c r="P9"/>
  <c r="N14"/>
  <c r="P14"/>
  <c r="N15"/>
  <c r="P15"/>
  <c r="M47"/>
  <c r="I47"/>
  <c r="M46"/>
  <c r="I46"/>
  <c r="N46"/>
  <c r="P46"/>
  <c r="M45"/>
  <c r="I45"/>
  <c r="M44"/>
  <c r="I44"/>
  <c r="N44"/>
  <c r="P44"/>
  <c r="M43"/>
  <c r="I43"/>
  <c r="M42"/>
  <c r="I42"/>
  <c r="M41"/>
  <c r="I41"/>
  <c r="M40"/>
  <c r="I40"/>
  <c r="M39"/>
  <c r="I39"/>
  <c r="M38"/>
  <c r="I38"/>
  <c r="N38"/>
  <c r="P38"/>
  <c r="M37"/>
  <c r="I37"/>
  <c r="M36"/>
  <c r="I36"/>
  <c r="N36"/>
  <c r="P36"/>
  <c r="M35"/>
  <c r="I35"/>
  <c r="M34"/>
  <c r="I34"/>
  <c r="M30"/>
  <c r="I30"/>
  <c r="N30"/>
  <c r="P30"/>
  <c r="M21"/>
  <c r="I21"/>
  <c r="M17"/>
  <c r="I17"/>
  <c r="N17"/>
  <c r="P17"/>
  <c r="N21"/>
  <c r="P21"/>
  <c r="N35"/>
  <c r="P35"/>
  <c r="N37"/>
  <c r="P37"/>
  <c r="N39"/>
  <c r="P39"/>
  <c r="N43"/>
  <c r="P43"/>
  <c r="N45"/>
  <c r="P45"/>
  <c r="N47"/>
  <c r="P47"/>
  <c r="N34"/>
  <c r="P34"/>
  <c r="N41"/>
  <c r="P41"/>
  <c r="N40"/>
  <c r="P40"/>
  <c r="N42"/>
  <c r="P42"/>
</calcChain>
</file>

<file path=xl/sharedStrings.xml><?xml version="1.0" encoding="utf-8"?>
<sst xmlns="http://schemas.openxmlformats.org/spreadsheetml/2006/main" count="426" uniqueCount="147">
  <si>
    <t>Varžybų protokolas</t>
  </si>
  <si>
    <t>Sportininkų g. 46</t>
  </si>
  <si>
    <t>Klaipėda</t>
  </si>
  <si>
    <t>Varžybų vieta</t>
  </si>
  <si>
    <t>Miestas</t>
  </si>
  <si>
    <t>Data</t>
  </si>
  <si>
    <t>Svorio kat.</t>
  </si>
  <si>
    <t>Eil. Nr.</t>
  </si>
  <si>
    <t>Pavardė Vardas</t>
  </si>
  <si>
    <t>Gim. data</t>
  </si>
  <si>
    <t>Dal. Svoris</t>
  </si>
  <si>
    <t>Rovimas (kg)</t>
  </si>
  <si>
    <t>Stūmimas (kg)</t>
  </si>
  <si>
    <t>Dvikovė (kg)</t>
  </si>
  <si>
    <t>Taškai</t>
  </si>
  <si>
    <t>Sinkl. Taškai</t>
  </si>
  <si>
    <t>Treneriai</t>
  </si>
  <si>
    <t>Gal.</t>
  </si>
  <si>
    <t>Didžbalis Aurimas</t>
  </si>
  <si>
    <t>B. Vyšniauskas</t>
  </si>
  <si>
    <t>Lietuvos studentų čempionatas</t>
  </si>
  <si>
    <t>VU</t>
  </si>
  <si>
    <t>1996.09.24</t>
  </si>
  <si>
    <t>1995.09.12</t>
  </si>
  <si>
    <t>1997.03.28</t>
  </si>
  <si>
    <t>1995.06.29</t>
  </si>
  <si>
    <t>1992.01.18</t>
  </si>
  <si>
    <t>1987.11.28</t>
  </si>
  <si>
    <t>LEU</t>
  </si>
  <si>
    <t>1996.04.03</t>
  </si>
  <si>
    <t>1992.11.29</t>
  </si>
  <si>
    <t>R. Cijūnėlis</t>
  </si>
  <si>
    <t>G. Čeponis</t>
  </si>
  <si>
    <t>M. Janulis</t>
  </si>
  <si>
    <t>V. Glovackas</t>
  </si>
  <si>
    <t>Sužiedelis Dovydas</t>
  </si>
  <si>
    <t>Janulis Mindaugas</t>
  </si>
  <si>
    <t>Pupeikis Ričardas</t>
  </si>
  <si>
    <t>Ginevič Albert</t>
  </si>
  <si>
    <t>Adomavičius Darius</t>
  </si>
  <si>
    <t>Ranauskas Mindaugas</t>
  </si>
  <si>
    <t>Jankoit Albert</t>
  </si>
  <si>
    <t>Semėnas Eimantas</t>
  </si>
  <si>
    <t>Baida Antanas</t>
  </si>
  <si>
    <t>Dovydėnas Erikas</t>
  </si>
  <si>
    <t>Šverčiauskas Lukas</t>
  </si>
  <si>
    <t>Janulynaitė Dovilė</t>
  </si>
  <si>
    <t>Trajanauskas Raimondas</t>
  </si>
  <si>
    <t>Antanaitis Laurynas</t>
  </si>
  <si>
    <t>Kmieliauskas Domantas</t>
  </si>
  <si>
    <t>Stanulis Žygimantas</t>
  </si>
  <si>
    <t>Li-čin-chai Tomas</t>
  </si>
  <si>
    <t>Lichovoj Sergej</t>
  </si>
  <si>
    <t>1993.05.18</t>
  </si>
  <si>
    <t>1995.07.09</t>
  </si>
  <si>
    <t>1997.07.08</t>
  </si>
  <si>
    <t>1993.01.11</t>
  </si>
  <si>
    <t>1993.07.27</t>
  </si>
  <si>
    <t>1992.08.19</t>
  </si>
  <si>
    <t>KU</t>
  </si>
  <si>
    <t>A. Ananka</t>
  </si>
  <si>
    <t>R. B. Vyšniauskas</t>
  </si>
  <si>
    <t>A. Kirkl. B. Vyšn.</t>
  </si>
  <si>
    <t>Nevecka Jonas</t>
  </si>
  <si>
    <t>ASU</t>
  </si>
  <si>
    <t>A. Kazlauskas</t>
  </si>
  <si>
    <t>Petravičius Eugenijus</t>
  </si>
  <si>
    <t>1995.03.24</t>
  </si>
  <si>
    <t>Petravičius Mindaugas</t>
  </si>
  <si>
    <t>53 kg</t>
  </si>
  <si>
    <t>Tamašiūnienė Gabrielė</t>
  </si>
  <si>
    <t>n49</t>
  </si>
  <si>
    <t>LČ S</t>
  </si>
  <si>
    <t>75 kg</t>
  </si>
  <si>
    <t>Gintarė Bražaitė</t>
  </si>
  <si>
    <t>-</t>
  </si>
  <si>
    <t>n76</t>
  </si>
  <si>
    <t>S</t>
  </si>
  <si>
    <t>Moterys</t>
  </si>
  <si>
    <t>2017.06.09-10</t>
  </si>
  <si>
    <t>1994 05 27</t>
  </si>
  <si>
    <t>n121</t>
  </si>
  <si>
    <t>n143</t>
  </si>
  <si>
    <t>n145</t>
  </si>
  <si>
    <t>1997 03 02</t>
  </si>
  <si>
    <t>n88</t>
  </si>
  <si>
    <t>n106</t>
  </si>
  <si>
    <t>n68</t>
  </si>
  <si>
    <t>n95</t>
  </si>
  <si>
    <t>1987.05.02</t>
  </si>
  <si>
    <t>n101</t>
  </si>
  <si>
    <t>n122</t>
  </si>
  <si>
    <t>LČ</t>
  </si>
  <si>
    <t>n60</t>
  </si>
  <si>
    <t>n115</t>
  </si>
  <si>
    <t>n117</t>
  </si>
  <si>
    <t>n150</t>
  </si>
  <si>
    <t>n125</t>
  </si>
  <si>
    <t>n128</t>
  </si>
  <si>
    <t>n156</t>
  </si>
  <si>
    <t>A. Ananka-B.Vyšniauskas</t>
  </si>
  <si>
    <t>n62</t>
  </si>
  <si>
    <t>n90</t>
  </si>
  <si>
    <t>A. Kirkl. B. R. Vyšn.</t>
  </si>
  <si>
    <t>n171</t>
  </si>
  <si>
    <t>n176</t>
  </si>
  <si>
    <t>n190</t>
  </si>
  <si>
    <t>n188</t>
  </si>
  <si>
    <t xml:space="preserve">L. Li-čin-chai B. R. Vyšn. </t>
  </si>
  <si>
    <t>n160</t>
  </si>
  <si>
    <t>1991.06.12</t>
  </si>
  <si>
    <t>GP LČ S</t>
  </si>
  <si>
    <t>1992 04 24</t>
  </si>
  <si>
    <t>n165</t>
  </si>
  <si>
    <t>J. Nevecka A. Kirk.</t>
  </si>
  <si>
    <t>n100</t>
  </si>
  <si>
    <t>62 kg</t>
  </si>
  <si>
    <t>77 kg</t>
  </si>
  <si>
    <t>69 kg</t>
  </si>
  <si>
    <t>Vincentas Skirka</t>
  </si>
  <si>
    <t>1997.07.18</t>
  </si>
  <si>
    <t>n110</t>
  </si>
  <si>
    <t>n136</t>
  </si>
  <si>
    <t>85 kg</t>
  </si>
  <si>
    <t>62 69 77 85 kg</t>
  </si>
  <si>
    <t>94 105 +105 kg</t>
  </si>
  <si>
    <t>94 kg</t>
  </si>
  <si>
    <t>105 kg</t>
  </si>
  <si>
    <t>+105 kg</t>
  </si>
  <si>
    <t>Kalvaitis Eimantas</t>
  </si>
  <si>
    <t>1993 05 24</t>
  </si>
  <si>
    <t>n131</t>
  </si>
  <si>
    <t>J. Janulevičius</t>
  </si>
  <si>
    <t>KTU</t>
  </si>
  <si>
    <t>Komandiniai rezultatai</t>
  </si>
  <si>
    <t>J. Buitkus</t>
  </si>
  <si>
    <t>2017 m. Lietuvos studentų sunkiosios atletikos čempionatas</t>
  </si>
  <si>
    <t>Vieta</t>
  </si>
  <si>
    <t>Komanda</t>
  </si>
  <si>
    <t>I</t>
  </si>
  <si>
    <t>II</t>
  </si>
  <si>
    <t>III</t>
  </si>
  <si>
    <t>Klaipėdos universitetas</t>
  </si>
  <si>
    <t>Vilniaus universitetas</t>
  </si>
  <si>
    <t>Lietuvos edukologijos universitetas</t>
  </si>
  <si>
    <t>Aleksandro Stulginskio universitetas</t>
  </si>
  <si>
    <t>Kauno technologijos universitetas</t>
  </si>
</sst>
</file>

<file path=xl/styles.xml><?xml version="1.0" encoding="utf-8"?>
<styleSheet xmlns="http://schemas.openxmlformats.org/spreadsheetml/2006/main">
  <numFmts count="4">
    <numFmt numFmtId="164" formatCode="yyyy/mm/dd;@"/>
    <numFmt numFmtId="165" formatCode="0;;;@"/>
    <numFmt numFmtId="166" formatCode="0.0000"/>
    <numFmt numFmtId="167" formatCode="[$-C09]d\-mm\-yyyy"/>
  </numFmts>
  <fonts count="40">
    <font>
      <sz val="10"/>
      <name val="Arial"/>
      <charset val="186"/>
    </font>
    <font>
      <b/>
      <sz val="12"/>
      <name val="Verdana"/>
      <family val="2"/>
      <charset val="186"/>
    </font>
    <font>
      <sz val="14"/>
      <name val="Verdana"/>
      <family val="2"/>
      <charset val="186"/>
    </font>
    <font>
      <b/>
      <sz val="11"/>
      <name val="Verdana"/>
      <family val="2"/>
      <charset val="186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1"/>
      <name val="Arial"/>
      <family val="2"/>
      <charset val="186"/>
    </font>
    <font>
      <sz val="8.75"/>
      <name val="Arial"/>
      <family val="2"/>
      <charset val="186"/>
    </font>
    <font>
      <b/>
      <sz val="14"/>
      <name val="Arial"/>
      <family val="2"/>
      <charset val="186"/>
    </font>
    <font>
      <b/>
      <sz val="14"/>
      <name val="Arial CE"/>
      <family val="2"/>
      <charset val="186"/>
    </font>
    <font>
      <b/>
      <sz val="16"/>
      <name val="Arial CE"/>
      <family val="2"/>
      <charset val="186"/>
    </font>
    <font>
      <b/>
      <sz val="12"/>
      <name val="Arial CE"/>
      <family val="2"/>
      <charset val="186"/>
    </font>
    <font>
      <sz val="11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</font>
    <font>
      <b/>
      <sz val="12"/>
      <name val="Garamond"/>
      <family val="1"/>
      <charset val="186"/>
    </font>
    <font>
      <sz val="14"/>
      <name val="Garamond"/>
      <family val="1"/>
      <charset val="186"/>
    </font>
    <font>
      <b/>
      <sz val="11"/>
      <name val="Garamond"/>
      <family val="1"/>
      <charset val="186"/>
    </font>
    <font>
      <sz val="9"/>
      <name val="Garamond"/>
      <family val="1"/>
      <charset val="186"/>
    </font>
    <font>
      <sz val="10"/>
      <name val="Garamond"/>
      <family val="1"/>
      <charset val="186"/>
    </font>
    <font>
      <b/>
      <sz val="9"/>
      <name val="Garamond"/>
      <family val="1"/>
      <charset val="186"/>
    </font>
    <font>
      <b/>
      <sz val="10"/>
      <name val="Garamond"/>
      <family val="1"/>
      <charset val="186"/>
    </font>
    <font>
      <b/>
      <sz val="16"/>
      <name val="Garamond"/>
      <family val="1"/>
      <charset val="186"/>
    </font>
    <font>
      <b/>
      <sz val="8"/>
      <name val="Garamond"/>
      <family val="1"/>
      <charset val="186"/>
    </font>
    <font>
      <b/>
      <sz val="14"/>
      <name val="Garamond"/>
      <family val="1"/>
      <charset val="186"/>
    </font>
    <font>
      <sz val="11"/>
      <name val="Garamond"/>
      <family val="1"/>
      <charset val="186"/>
    </font>
    <font>
      <sz val="11"/>
      <color indexed="8"/>
      <name val="Garamond"/>
      <family val="1"/>
      <charset val="186"/>
    </font>
    <font>
      <sz val="9"/>
      <color indexed="8"/>
      <name val="Garamond"/>
      <family val="1"/>
      <charset val="186"/>
    </font>
    <font>
      <b/>
      <sz val="18"/>
      <name val="Garamond"/>
      <family val="1"/>
      <charset val="186"/>
    </font>
    <font>
      <b/>
      <sz val="20"/>
      <name val="Garamond"/>
      <family val="1"/>
      <charset val="186"/>
    </font>
    <font>
      <sz val="12"/>
      <name val="Garamond"/>
      <family val="1"/>
      <charset val="186"/>
    </font>
    <font>
      <sz val="8"/>
      <name val="Arial"/>
      <charset val="186"/>
    </font>
    <font>
      <b/>
      <sz val="10"/>
      <name val="Arial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2" fillId="0" borderId="0"/>
  </cellStyleXfs>
  <cellXfs count="29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left" vertical="justify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2" fontId="4" fillId="0" borderId="5" xfId="0" applyNumberFormat="1" applyFont="1" applyFill="1" applyBorder="1" applyAlignment="1" applyProtection="1">
      <alignment horizontal="center" vertical="center"/>
      <protection locked="0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65" fontId="13" fillId="2" borderId="8" xfId="2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165" fontId="14" fillId="2" borderId="8" xfId="2" applyNumberFormat="1" applyFont="1" applyFill="1" applyBorder="1" applyAlignment="1">
      <alignment horizontal="center" vertical="center"/>
    </xf>
    <xf numFmtId="165" fontId="15" fillId="2" borderId="9" xfId="2" applyNumberFormat="1" applyFont="1" applyFill="1" applyBorder="1" applyAlignment="1">
      <alignment horizontal="center" vertical="center"/>
    </xf>
    <xf numFmtId="1" fontId="6" fillId="2" borderId="3" xfId="2" applyNumberFormat="1" applyFont="1" applyFill="1" applyBorder="1" applyAlignment="1">
      <alignment horizontal="center" vertical="center"/>
    </xf>
    <xf numFmtId="166" fontId="16" fillId="0" borderId="10" xfId="2" applyNumberFormat="1" applyFont="1" applyFill="1" applyBorder="1" applyAlignment="1">
      <alignment horizontal="center" vertical="center"/>
    </xf>
    <xf numFmtId="0" fontId="11" fillId="0" borderId="3" xfId="0" applyFont="1" applyBorder="1"/>
    <xf numFmtId="0" fontId="4" fillId="2" borderId="3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left"/>
    </xf>
    <xf numFmtId="1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11" fillId="2" borderId="3" xfId="0" applyFont="1" applyFill="1" applyBorder="1"/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>
      <alignment shrinkToFit="1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4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9" fillId="0" borderId="0" xfId="0" applyFont="1" applyBorder="1"/>
    <xf numFmtId="0" fontId="5" fillId="2" borderId="1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left" vertical="center" wrapText="1"/>
    </xf>
    <xf numFmtId="14" fontId="4" fillId="0" borderId="3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/>
    </xf>
    <xf numFmtId="1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3" xfId="1" applyFont="1" applyFill="1" applyBorder="1" applyAlignment="1">
      <alignment horizontal="left"/>
    </xf>
    <xf numFmtId="14" fontId="4" fillId="0" borderId="3" xfId="1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 shrinkToFit="1"/>
    </xf>
    <xf numFmtId="2" fontId="4" fillId="2" borderId="4" xfId="1" applyNumberFormat="1" applyFont="1" applyFill="1" applyBorder="1" applyAlignment="1">
      <alignment horizontal="center"/>
    </xf>
    <xf numFmtId="1" fontId="5" fillId="2" borderId="13" xfId="1" applyNumberFormat="1" applyFont="1" applyFill="1" applyBorder="1" applyAlignment="1" applyProtection="1">
      <alignment horizontal="center" vertical="center"/>
      <protection locked="0"/>
    </xf>
    <xf numFmtId="1" fontId="5" fillId="2" borderId="3" xfId="1" applyNumberFormat="1" applyFont="1" applyFill="1" applyBorder="1" applyAlignment="1" applyProtection="1">
      <alignment horizontal="center" vertical="center"/>
      <protection locked="0"/>
    </xf>
    <xf numFmtId="1" fontId="5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3" xfId="1" applyFont="1" applyFill="1" applyBorder="1"/>
    <xf numFmtId="0" fontId="11" fillId="2" borderId="3" xfId="1" applyFont="1" applyFill="1" applyBorder="1" applyAlignment="1" applyProtection="1">
      <alignment horizontal="left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 shrinkToFit="1"/>
      <protection locked="0"/>
    </xf>
    <xf numFmtId="2" fontId="4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shrinkToFit="1"/>
    </xf>
    <xf numFmtId="0" fontId="5" fillId="2" borderId="2" xfId="0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center" vertical="center" shrinkToFit="1"/>
      <protection locked="0"/>
    </xf>
    <xf numFmtId="14" fontId="4" fillId="2" borderId="3" xfId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shrinkToFit="1"/>
    </xf>
    <xf numFmtId="2" fontId="4" fillId="2" borderId="5" xfId="1" applyNumberFormat="1" applyFont="1" applyFill="1" applyBorder="1" applyAlignment="1">
      <alignment horizontal="center"/>
    </xf>
    <xf numFmtId="1" fontId="5" fillId="2" borderId="14" xfId="1" applyNumberFormat="1" applyFont="1" applyFill="1" applyBorder="1" applyAlignment="1" applyProtection="1">
      <alignment horizontal="center" vertical="center"/>
      <protection locked="0"/>
    </xf>
    <xf numFmtId="1" fontId="5" fillId="2" borderId="7" xfId="1" applyNumberFormat="1" applyFont="1" applyFill="1" applyBorder="1" applyAlignment="1" applyProtection="1">
      <alignment horizontal="center" vertical="center"/>
      <protection locked="0"/>
    </xf>
    <xf numFmtId="1" fontId="6" fillId="2" borderId="3" xfId="2" applyNumberFormat="1" applyFont="1" applyFill="1" applyBorder="1" applyAlignment="1">
      <alignment horizontal="center" vertical="center" shrinkToFit="1"/>
    </xf>
    <xf numFmtId="1" fontId="5" fillId="2" borderId="9" xfId="1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2" fontId="4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shrinkToFit="1"/>
    </xf>
    <xf numFmtId="0" fontId="11" fillId="0" borderId="3" xfId="1" applyFont="1" applyFill="1" applyBorder="1" applyAlignment="1" applyProtection="1">
      <alignment horizontal="left" vertical="center"/>
      <protection locked="0"/>
    </xf>
    <xf numFmtId="164" fontId="4" fillId="0" borderId="3" xfId="1" applyNumberFormat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 shrinkToFit="1"/>
      <protection locked="0"/>
    </xf>
    <xf numFmtId="1" fontId="5" fillId="2" borderId="6" xfId="1" applyNumberFormat="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>
      <alignment horizontal="left"/>
    </xf>
    <xf numFmtId="167" fontId="18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shrinkToFit="1"/>
    </xf>
    <xf numFmtId="0" fontId="21" fillId="2" borderId="3" xfId="0" applyFont="1" applyFill="1" applyBorder="1"/>
    <xf numFmtId="0" fontId="4" fillId="0" borderId="3" xfId="0" applyFont="1" applyBorder="1" applyAlignment="1">
      <alignment horizontal="center" vertical="center" shrinkToFit="1"/>
    </xf>
    <xf numFmtId="0" fontId="19" fillId="0" borderId="0" xfId="1"/>
    <xf numFmtId="0" fontId="19" fillId="0" borderId="0" xfId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7" fillId="0" borderId="0" xfId="1" applyFont="1"/>
    <xf numFmtId="0" fontId="25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2" fillId="0" borderId="1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left" vertical="justify"/>
    </xf>
    <xf numFmtId="0" fontId="30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justify"/>
    </xf>
    <xf numFmtId="0" fontId="30" fillId="0" borderId="0" xfId="0" applyFont="1" applyBorder="1" applyAlignment="1">
      <alignment horizontal="center" vertical="justify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right" vertical="center" wrapText="1"/>
    </xf>
    <xf numFmtId="0" fontId="24" fillId="0" borderId="3" xfId="0" applyFont="1" applyBorder="1" applyAlignment="1">
      <alignment horizontal="center" vertical="center" wrapText="1"/>
    </xf>
    <xf numFmtId="14" fontId="25" fillId="0" borderId="3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 vertical="center" wrapText="1"/>
    </xf>
    <xf numFmtId="0" fontId="27" fillId="2" borderId="13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27" fillId="2" borderId="3" xfId="0" applyNumberFormat="1" applyFont="1" applyFill="1" applyBorder="1" applyAlignment="1">
      <alignment horizontal="center"/>
    </xf>
    <xf numFmtId="165" fontId="31" fillId="2" borderId="8" xfId="2" applyNumberFormat="1" applyFont="1" applyFill="1" applyBorder="1" applyAlignment="1">
      <alignment horizontal="center" vertical="center"/>
    </xf>
    <xf numFmtId="1" fontId="27" fillId="2" borderId="2" xfId="0" applyNumberFormat="1" applyFont="1" applyFill="1" applyBorder="1" applyAlignment="1" applyProtection="1">
      <alignment horizontal="center" vertical="center"/>
      <protection locked="0"/>
    </xf>
    <xf numFmtId="1" fontId="27" fillId="2" borderId="3" xfId="0" applyNumberFormat="1" applyFont="1" applyFill="1" applyBorder="1" applyAlignment="1" applyProtection="1">
      <alignment horizontal="center" vertical="center"/>
      <protection locked="0"/>
    </xf>
    <xf numFmtId="165" fontId="29" fillId="2" borderId="9" xfId="2" applyNumberFormat="1" applyFont="1" applyFill="1" applyBorder="1" applyAlignment="1">
      <alignment horizontal="center" vertical="center"/>
    </xf>
    <xf numFmtId="1" fontId="22" fillId="2" borderId="3" xfId="2" applyNumberFormat="1" applyFont="1" applyFill="1" applyBorder="1" applyAlignment="1">
      <alignment horizontal="center" vertical="center"/>
    </xf>
    <xf numFmtId="166" fontId="22" fillId="0" borderId="10" xfId="2" applyNumberFormat="1" applyFont="1" applyFill="1" applyBorder="1" applyAlignment="1">
      <alignment horizontal="center" vertical="center"/>
    </xf>
    <xf numFmtId="0" fontId="32" fillId="0" borderId="3" xfId="0" applyFont="1" applyBorder="1" applyAlignment="1">
      <alignment horizontal="left"/>
    </xf>
    <xf numFmtId="0" fontId="25" fillId="2" borderId="3" xfId="0" applyFont="1" applyFill="1" applyBorder="1" applyAlignment="1">
      <alignment horizontal="right" vertical="center"/>
    </xf>
    <xf numFmtId="0" fontId="32" fillId="0" borderId="7" xfId="0" applyFont="1" applyFill="1" applyBorder="1" applyAlignment="1" applyProtection="1">
      <alignment horizontal="left" vertical="center"/>
      <protection locked="0"/>
    </xf>
    <xf numFmtId="164" fontId="25" fillId="0" borderId="7" xfId="0" applyNumberFormat="1" applyFont="1" applyFill="1" applyBorder="1" applyAlignment="1" applyProtection="1">
      <alignment horizontal="center" vertical="center"/>
      <protection locked="0"/>
    </xf>
    <xf numFmtId="0" fontId="25" fillId="0" borderId="7" xfId="0" applyFont="1" applyFill="1" applyBorder="1" applyAlignment="1" applyProtection="1">
      <alignment horizontal="center" vertical="center"/>
      <protection locked="0"/>
    </xf>
    <xf numFmtId="2" fontId="25" fillId="2" borderId="8" xfId="0" applyNumberFormat="1" applyFont="1" applyFill="1" applyBorder="1" applyAlignment="1">
      <alignment horizontal="center"/>
    </xf>
    <xf numFmtId="1" fontId="27" fillId="2" borderId="9" xfId="0" applyNumberFormat="1" applyFont="1" applyFill="1" applyBorder="1" applyAlignment="1" applyProtection="1">
      <alignment horizontal="center" vertical="center"/>
      <protection locked="0"/>
    </xf>
    <xf numFmtId="1" fontId="27" fillId="2" borderId="7" xfId="0" applyNumberFormat="1" applyFont="1" applyFill="1" applyBorder="1" applyAlignment="1" applyProtection="1">
      <alignment horizontal="center" vertical="center"/>
      <protection locked="0"/>
    </xf>
    <xf numFmtId="0" fontId="32" fillId="2" borderId="3" xfId="0" applyFont="1" applyFill="1" applyBorder="1" applyAlignment="1">
      <alignment shrinkToFit="1"/>
    </xf>
    <xf numFmtId="0" fontId="32" fillId="0" borderId="3" xfId="0" applyFont="1" applyBorder="1" applyAlignment="1">
      <alignment horizontal="left" vertical="center" wrapText="1"/>
    </xf>
    <xf numFmtId="0" fontId="24" fillId="2" borderId="3" xfId="0" applyFont="1" applyFill="1" applyBorder="1" applyAlignment="1">
      <alignment horizontal="center" vertical="center"/>
    </xf>
    <xf numFmtId="14" fontId="25" fillId="2" borderId="3" xfId="0" applyNumberFormat="1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2" fontId="25" fillId="2" borderId="4" xfId="0" applyNumberFormat="1" applyFont="1" applyFill="1" applyBorder="1" applyAlignment="1">
      <alignment horizontal="center"/>
    </xf>
    <xf numFmtId="0" fontId="32" fillId="2" borderId="3" xfId="0" applyFont="1" applyFill="1" applyBorder="1"/>
    <xf numFmtId="0" fontId="32" fillId="2" borderId="3" xfId="1" applyFont="1" applyFill="1" applyBorder="1" applyAlignment="1">
      <alignment horizontal="left"/>
    </xf>
    <xf numFmtId="14" fontId="25" fillId="2" borderId="3" xfId="1" applyNumberFormat="1" applyFont="1" applyFill="1" applyBorder="1" applyAlignment="1">
      <alignment horizontal="center"/>
    </xf>
    <xf numFmtId="0" fontId="25" fillId="2" borderId="3" xfId="1" applyFont="1" applyFill="1" applyBorder="1" applyAlignment="1">
      <alignment horizontal="center" shrinkToFit="1"/>
    </xf>
    <xf numFmtId="2" fontId="25" fillId="2" borderId="4" xfId="1" applyNumberFormat="1" applyFont="1" applyFill="1" applyBorder="1" applyAlignment="1">
      <alignment horizontal="center"/>
    </xf>
    <xf numFmtId="1" fontId="27" fillId="2" borderId="9" xfId="1" applyNumberFormat="1" applyFont="1" applyFill="1" applyBorder="1" applyAlignment="1" applyProtection="1">
      <alignment horizontal="center" vertical="center"/>
      <protection locked="0"/>
    </xf>
    <xf numFmtId="1" fontId="27" fillId="2" borderId="7" xfId="1" applyNumberFormat="1" applyFont="1" applyFill="1" applyBorder="1" applyAlignment="1" applyProtection="1">
      <alignment horizontal="center" vertical="center"/>
      <protection locked="0"/>
    </xf>
    <xf numFmtId="1" fontId="27" fillId="2" borderId="2" xfId="1" applyNumberFormat="1" applyFont="1" applyFill="1" applyBorder="1" applyAlignment="1" applyProtection="1">
      <alignment horizontal="center" vertical="center"/>
      <protection locked="0"/>
    </xf>
    <xf numFmtId="1" fontId="27" fillId="2" borderId="3" xfId="1" applyNumberFormat="1" applyFont="1" applyFill="1" applyBorder="1" applyAlignment="1" applyProtection="1">
      <alignment horizontal="center" vertical="center"/>
      <protection locked="0"/>
    </xf>
    <xf numFmtId="0" fontId="32" fillId="2" borderId="3" xfId="1" applyFont="1" applyFill="1" applyBorder="1"/>
    <xf numFmtId="0" fontId="32" fillId="2" borderId="7" xfId="1" applyFont="1" applyFill="1" applyBorder="1" applyAlignment="1" applyProtection="1">
      <alignment horizontal="left" vertical="center"/>
      <protection locked="0"/>
    </xf>
    <xf numFmtId="164" fontId="25" fillId="2" borderId="7" xfId="1" applyNumberFormat="1" applyFont="1" applyFill="1" applyBorder="1" applyAlignment="1" applyProtection="1">
      <alignment horizontal="center" vertical="center"/>
      <protection locked="0"/>
    </xf>
    <xf numFmtId="0" fontId="25" fillId="2" borderId="7" xfId="1" applyFont="1" applyFill="1" applyBorder="1" applyAlignment="1" applyProtection="1">
      <alignment horizontal="center" vertical="center" shrinkToFit="1"/>
      <protection locked="0"/>
    </xf>
    <xf numFmtId="2" fontId="25" fillId="2" borderId="8" xfId="1" applyNumberFormat="1" applyFont="1" applyFill="1" applyBorder="1" applyAlignment="1" applyProtection="1">
      <alignment horizontal="center" vertical="center"/>
      <protection locked="0"/>
    </xf>
    <xf numFmtId="0" fontId="27" fillId="2" borderId="13" xfId="1" applyFont="1" applyFill="1" applyBorder="1" applyAlignment="1">
      <alignment horizontal="center"/>
    </xf>
    <xf numFmtId="0" fontId="27" fillId="2" borderId="3" xfId="1" applyFont="1" applyFill="1" applyBorder="1" applyAlignment="1">
      <alignment horizontal="center"/>
    </xf>
    <xf numFmtId="0" fontId="32" fillId="0" borderId="3" xfId="0" applyFont="1" applyFill="1" applyBorder="1" applyAlignment="1" applyProtection="1">
      <alignment horizontal="left" vertical="center"/>
      <protection locked="0"/>
    </xf>
    <xf numFmtId="164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Fill="1" applyBorder="1" applyAlignment="1" applyProtection="1">
      <alignment horizontal="center" vertical="center" shrinkToFit="1"/>
      <protection locked="0"/>
    </xf>
    <xf numFmtId="2" fontId="25" fillId="0" borderId="5" xfId="0" applyNumberFormat="1" applyFont="1" applyFill="1" applyBorder="1" applyAlignment="1" applyProtection="1">
      <alignment horizontal="center" vertical="center"/>
      <protection locked="0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32" fillId="0" borderId="3" xfId="0" applyFont="1" applyBorder="1"/>
    <xf numFmtId="0" fontId="32" fillId="2" borderId="3" xfId="0" applyFont="1" applyFill="1" applyBorder="1" applyAlignment="1">
      <alignment horizontal="left"/>
    </xf>
    <xf numFmtId="0" fontId="25" fillId="2" borderId="3" xfId="0" applyFont="1" applyFill="1" applyBorder="1" applyAlignment="1">
      <alignment horizontal="center" shrinkToFit="1"/>
    </xf>
    <xf numFmtId="2" fontId="25" fillId="2" borderId="5" xfId="0" applyNumberFormat="1" applyFont="1" applyFill="1" applyBorder="1" applyAlignment="1">
      <alignment horizontal="center"/>
    </xf>
    <xf numFmtId="164" fontId="25" fillId="2" borderId="3" xfId="0" applyNumberFormat="1" applyFont="1" applyFill="1" applyBorder="1" applyAlignment="1" applyProtection="1">
      <alignment horizontal="center" vertical="center"/>
      <protection locked="0"/>
    </xf>
    <xf numFmtId="2" fontId="25" fillId="2" borderId="4" xfId="0" applyNumberFormat="1" applyFont="1" applyFill="1" applyBorder="1" applyAlignment="1">
      <alignment horizontal="center" vertical="center" wrapText="1"/>
    </xf>
    <xf numFmtId="0" fontId="32" fillId="2" borderId="3" xfId="1" applyFont="1" applyFill="1" applyBorder="1" applyAlignment="1" applyProtection="1">
      <alignment horizontal="left" vertical="center"/>
      <protection locked="0"/>
    </xf>
    <xf numFmtId="0" fontId="25" fillId="2" borderId="3" xfId="1" applyFont="1" applyFill="1" applyBorder="1" applyAlignment="1" applyProtection="1">
      <alignment horizontal="center" vertical="center" shrinkToFit="1"/>
      <protection locked="0"/>
    </xf>
    <xf numFmtId="2" fontId="25" fillId="2" borderId="4" xfId="1" applyNumberFormat="1" applyFont="1" applyFill="1" applyBorder="1" applyAlignment="1" applyProtection="1">
      <alignment horizontal="center" vertical="center"/>
      <protection locked="0"/>
    </xf>
    <xf numFmtId="1" fontId="27" fillId="2" borderId="13" xfId="1" applyNumberFormat="1" applyFont="1" applyFill="1" applyBorder="1" applyAlignment="1" applyProtection="1">
      <alignment horizontal="center" vertical="center"/>
      <protection locked="0"/>
    </xf>
    <xf numFmtId="0" fontId="32" fillId="0" borderId="3" xfId="1" applyFont="1" applyFill="1" applyBorder="1" applyAlignment="1">
      <alignment horizontal="left"/>
    </xf>
    <xf numFmtId="14" fontId="25" fillId="0" borderId="3" xfId="1" applyNumberFormat="1" applyFont="1" applyFill="1" applyBorder="1" applyAlignment="1">
      <alignment horizontal="center"/>
    </xf>
    <xf numFmtId="0" fontId="25" fillId="0" borderId="3" xfId="1" applyFont="1" applyBorder="1" applyAlignment="1">
      <alignment horizontal="center" shrinkToFit="1"/>
    </xf>
    <xf numFmtId="2" fontId="25" fillId="2" borderId="8" xfId="1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right" vertical="center"/>
    </xf>
    <xf numFmtId="0" fontId="25" fillId="0" borderId="3" xfId="0" applyFont="1" applyBorder="1" applyAlignment="1">
      <alignment horizontal="center" shrinkToFit="1"/>
    </xf>
    <xf numFmtId="1" fontId="27" fillId="2" borderId="13" xfId="0" applyNumberFormat="1" applyFont="1" applyFill="1" applyBorder="1" applyAlignment="1" applyProtection="1">
      <alignment horizontal="center" vertical="center"/>
      <protection locked="0"/>
    </xf>
    <xf numFmtId="1" fontId="22" fillId="2" borderId="3" xfId="2" applyNumberFormat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 applyProtection="1">
      <alignment horizontal="left" vertical="center"/>
      <protection locked="0"/>
    </xf>
    <xf numFmtId="0" fontId="25" fillId="2" borderId="3" xfId="0" applyFont="1" applyFill="1" applyBorder="1" applyAlignment="1" applyProtection="1">
      <alignment horizontal="center" vertical="center" shrinkToFit="1"/>
      <protection locked="0"/>
    </xf>
    <xf numFmtId="2" fontId="25" fillId="2" borderId="5" xfId="0" applyNumberFormat="1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>
      <alignment horizontal="center"/>
    </xf>
    <xf numFmtId="0" fontId="32" fillId="2" borderId="3" xfId="0" applyFont="1" applyFill="1" applyBorder="1" applyAlignment="1">
      <alignment horizontal="left" shrinkToFit="1"/>
    </xf>
    <xf numFmtId="0" fontId="33" fillId="0" borderId="3" xfId="0" applyFont="1" applyFill="1" applyBorder="1" applyAlignment="1">
      <alignment horizontal="left"/>
    </xf>
    <xf numFmtId="167" fontId="34" fillId="0" borderId="3" xfId="0" applyNumberFormat="1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shrinkToFit="1"/>
    </xf>
    <xf numFmtId="49" fontId="25" fillId="0" borderId="3" xfId="0" applyNumberFormat="1" applyFont="1" applyFill="1" applyBorder="1" applyAlignment="1" applyProtection="1">
      <alignment horizontal="center" vertical="center"/>
      <protection locked="0"/>
    </xf>
    <xf numFmtId="2" fontId="25" fillId="0" borderId="8" xfId="0" applyNumberFormat="1" applyFont="1" applyFill="1" applyBorder="1" applyAlignment="1" applyProtection="1">
      <alignment horizontal="center" vertical="center"/>
      <protection locked="0"/>
    </xf>
    <xf numFmtId="1" fontId="27" fillId="2" borderId="6" xfId="0" applyNumberFormat="1" applyFont="1" applyFill="1" applyBorder="1" applyAlignment="1" applyProtection="1">
      <alignment horizontal="center" vertical="center"/>
      <protection locked="0"/>
    </xf>
    <xf numFmtId="0" fontId="27" fillId="2" borderId="14" xfId="0" applyFont="1" applyFill="1" applyBorder="1" applyAlignment="1">
      <alignment horizontal="center"/>
    </xf>
    <xf numFmtId="0" fontId="32" fillId="0" borderId="3" xfId="1" applyFont="1" applyFill="1" applyBorder="1" applyAlignment="1" applyProtection="1">
      <alignment horizontal="left" vertical="center"/>
      <protection locked="0"/>
    </xf>
    <xf numFmtId="164" fontId="25" fillId="0" borderId="3" xfId="1" applyNumberFormat="1" applyFont="1" applyFill="1" applyBorder="1" applyAlignment="1" applyProtection="1">
      <alignment horizontal="center" vertical="center"/>
      <protection locked="0"/>
    </xf>
    <xf numFmtId="0" fontId="25" fillId="0" borderId="3" xfId="1" applyFont="1" applyFill="1" applyBorder="1" applyAlignment="1" applyProtection="1">
      <alignment horizontal="center" vertical="center" shrinkToFit="1"/>
      <protection locked="0"/>
    </xf>
    <xf numFmtId="2" fontId="25" fillId="2" borderId="5" xfId="1" applyNumberFormat="1" applyFont="1" applyFill="1" applyBorder="1" applyAlignment="1">
      <alignment horizontal="center"/>
    </xf>
    <xf numFmtId="1" fontId="27" fillId="2" borderId="6" xfId="1" applyNumberFormat="1" applyFont="1" applyFill="1" applyBorder="1" applyAlignment="1" applyProtection="1">
      <alignment horizontal="center" vertical="center"/>
      <protection locked="0"/>
    </xf>
    <xf numFmtId="164" fontId="25" fillId="2" borderId="3" xfId="1" applyNumberFormat="1" applyFont="1" applyFill="1" applyBorder="1" applyAlignment="1" applyProtection="1">
      <alignment horizontal="center" vertical="center"/>
      <protection locked="0"/>
    </xf>
    <xf numFmtId="1" fontId="27" fillId="2" borderId="14" xfId="1" applyNumberFormat="1" applyFont="1" applyFill="1" applyBorder="1" applyAlignment="1" applyProtection="1">
      <alignment horizontal="center" vertical="center"/>
      <protection locked="0"/>
    </xf>
    <xf numFmtId="49" fontId="24" fillId="2" borderId="3" xfId="1" applyNumberFormat="1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shrinkToFit="1"/>
    </xf>
    <xf numFmtId="0" fontId="31" fillId="0" borderId="19" xfId="1" applyFont="1" applyBorder="1" applyAlignment="1">
      <alignment horizontal="center"/>
    </xf>
    <xf numFmtId="0" fontId="37" fillId="0" borderId="3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3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 vertical="justify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justify"/>
    </xf>
    <xf numFmtId="0" fontId="27" fillId="0" borderId="18" xfId="0" applyFont="1" applyBorder="1" applyAlignment="1">
      <alignment horizontal="center" vertical="justify"/>
    </xf>
    <xf numFmtId="0" fontId="27" fillId="0" borderId="1" xfId="0" applyFont="1" applyBorder="1" applyAlignment="1">
      <alignment horizontal="center" vertical="justify"/>
    </xf>
    <xf numFmtId="0" fontId="26" fillId="0" borderId="1" xfId="0" applyFont="1" applyBorder="1" applyAlignment="1">
      <alignment horizontal="center" vertical="justify"/>
    </xf>
    <xf numFmtId="0" fontId="27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2" fillId="0" borderId="3" xfId="1" applyFont="1" applyBorder="1" applyAlignment="1">
      <alignment horizontal="center" vertical="center" wrapText="1"/>
    </xf>
    <xf numFmtId="0" fontId="39" fillId="0" borderId="3" xfId="0" applyFont="1" applyBorder="1"/>
    <xf numFmtId="0" fontId="37" fillId="0" borderId="3" xfId="1" applyFont="1" applyBorder="1" applyAlignment="1">
      <alignment horizontal="center" vertical="center" wrapText="1"/>
    </xf>
    <xf numFmtId="0" fontId="0" fillId="0" borderId="3" xfId="0" applyBorder="1"/>
    <xf numFmtId="0" fontId="37" fillId="0" borderId="3" xfId="0" applyFont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1" fillId="0" borderId="19" xfId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wrapText="1"/>
    </xf>
    <xf numFmtId="0" fontId="22" fillId="0" borderId="20" xfId="1" applyFont="1" applyBorder="1" applyAlignment="1">
      <alignment horizontal="center" vertical="center" wrapText="1"/>
    </xf>
    <xf numFmtId="0" fontId="39" fillId="0" borderId="20" xfId="0" applyFont="1" applyBorder="1"/>
  </cellXfs>
  <cellStyles count="3">
    <cellStyle name="Įprastas 2" xfId="1"/>
    <cellStyle name="Normal" xfId="0" builtinId="0"/>
    <cellStyle name="normálne_liga2001" xfId="2"/>
  </cellStyles>
  <dxfs count="165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30">
    <tabColor rgb="FF00B0F0"/>
    <pageSetUpPr fitToPage="1"/>
  </sheetPr>
  <dimension ref="A1:R47"/>
  <sheetViews>
    <sheetView topLeftCell="A4" workbookViewId="0">
      <selection activeCell="D22" sqref="D22"/>
    </sheetView>
  </sheetViews>
  <sheetFormatPr defaultColWidth="11.42578125" defaultRowHeight="12.75"/>
  <cols>
    <col min="1" max="1" width="3.28515625" style="2" customWidth="1"/>
    <col min="2" max="2" width="26.5703125" customWidth="1"/>
    <col min="3" max="3" width="12.8554687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4" width="7.7109375" style="2" customWidth="1"/>
    <col min="15" max="15" width="6.7109375" style="2" hidden="1" customWidth="1"/>
    <col min="16" max="16" width="12.7109375" style="2" customWidth="1"/>
    <col min="17" max="17" width="20.7109375" style="5" customWidth="1"/>
    <col min="18" max="18" width="14" style="4" customWidth="1"/>
  </cols>
  <sheetData>
    <row r="1" spans="1:18" ht="60" customHeight="1">
      <c r="A1" s="225" t="s">
        <v>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1"/>
    </row>
    <row r="2" spans="1:18" ht="27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1"/>
    </row>
    <row r="3" spans="1:18" ht="18" customHeight="1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1"/>
    </row>
    <row r="4" spans="1:18" ht="16.5" customHeight="1"/>
    <row r="5" spans="1:18" ht="19.5" customHeight="1">
      <c r="A5" s="230" t="s">
        <v>1</v>
      </c>
      <c r="B5" s="230"/>
      <c r="C5" s="230"/>
      <c r="D5" s="6"/>
      <c r="E5" s="7"/>
      <c r="F5" s="230" t="s">
        <v>2</v>
      </c>
      <c r="G5" s="230"/>
      <c r="H5" s="230"/>
      <c r="I5" s="8"/>
      <c r="J5" s="231" t="s">
        <v>79</v>
      </c>
      <c r="K5" s="232"/>
      <c r="L5" s="232"/>
      <c r="M5" s="8"/>
      <c r="N5" s="8"/>
      <c r="O5" s="8"/>
      <c r="P5" s="9"/>
      <c r="R5" s="10"/>
    </row>
    <row r="6" spans="1:18" ht="22.5" customHeight="1">
      <c r="A6" s="233" t="s">
        <v>3</v>
      </c>
      <c r="B6" s="233"/>
      <c r="C6" s="233"/>
      <c r="D6" s="11"/>
      <c r="E6" s="12"/>
      <c r="F6" s="234" t="s">
        <v>4</v>
      </c>
      <c r="G6" s="234"/>
      <c r="H6" s="234"/>
      <c r="I6" s="8"/>
      <c r="J6" s="235" t="s">
        <v>5</v>
      </c>
      <c r="K6" s="235"/>
      <c r="L6" s="236"/>
      <c r="M6" s="13"/>
      <c r="N6" s="8"/>
      <c r="O6" s="8"/>
      <c r="P6" s="14" t="s">
        <v>6</v>
      </c>
      <c r="R6" s="15"/>
    </row>
    <row r="7" spans="1:18" ht="15" customHeight="1">
      <c r="A7" s="237" t="s">
        <v>7</v>
      </c>
      <c r="B7" s="238" t="s">
        <v>8</v>
      </c>
      <c r="C7" s="237" t="s">
        <v>9</v>
      </c>
      <c r="D7" s="239" t="s">
        <v>4</v>
      </c>
      <c r="E7" s="241" t="s">
        <v>10</v>
      </c>
      <c r="F7" s="242" t="s">
        <v>11</v>
      </c>
      <c r="G7" s="243"/>
      <c r="H7" s="243"/>
      <c r="I7" s="244"/>
      <c r="J7" s="242" t="s">
        <v>12</v>
      </c>
      <c r="K7" s="243"/>
      <c r="L7" s="243"/>
      <c r="M7" s="244"/>
      <c r="N7" s="245" t="s">
        <v>13</v>
      </c>
      <c r="O7" s="246" t="s">
        <v>14</v>
      </c>
      <c r="P7" s="248" t="s">
        <v>15</v>
      </c>
      <c r="Q7" s="250" t="s">
        <v>16</v>
      </c>
      <c r="R7"/>
    </row>
    <row r="8" spans="1:18" s="19" customFormat="1" ht="15" customHeight="1">
      <c r="A8" s="237"/>
      <c r="B8" s="238"/>
      <c r="C8" s="237"/>
      <c r="D8" s="240"/>
      <c r="E8" s="241"/>
      <c r="F8" s="16">
        <v>1</v>
      </c>
      <c r="G8" s="17">
        <v>2</v>
      </c>
      <c r="H8" s="17">
        <v>3</v>
      </c>
      <c r="I8" s="18" t="s">
        <v>17</v>
      </c>
      <c r="J8" s="16">
        <v>1</v>
      </c>
      <c r="K8" s="17">
        <v>2</v>
      </c>
      <c r="L8" s="17">
        <v>3</v>
      </c>
      <c r="M8" s="18" t="s">
        <v>17</v>
      </c>
      <c r="N8" s="245"/>
      <c r="O8" s="247"/>
      <c r="P8" s="249"/>
      <c r="Q8" s="251"/>
    </row>
    <row r="9" spans="1:18" ht="15" customHeight="1">
      <c r="A9" s="20">
        <v>1</v>
      </c>
      <c r="B9" s="73" t="s">
        <v>38</v>
      </c>
      <c r="C9" s="74" t="s">
        <v>80</v>
      </c>
      <c r="D9" s="75" t="s">
        <v>21</v>
      </c>
      <c r="E9" s="76">
        <v>85</v>
      </c>
      <c r="F9" s="77">
        <v>110</v>
      </c>
      <c r="G9" s="78" t="s">
        <v>81</v>
      </c>
      <c r="H9" s="78">
        <v>122</v>
      </c>
      <c r="I9" s="26">
        <f>MAX(F9:H9)</f>
        <v>122</v>
      </c>
      <c r="J9" s="79">
        <v>130</v>
      </c>
      <c r="K9" s="78" t="s">
        <v>82</v>
      </c>
      <c r="L9" s="78" t="s">
        <v>83</v>
      </c>
      <c r="M9" s="29">
        <f>MAX(J9:L9)</f>
        <v>130</v>
      </c>
      <c r="N9" s="30">
        <f>SUM(I9,M9)</f>
        <v>252</v>
      </c>
      <c r="O9" s="31" t="s">
        <v>72</v>
      </c>
      <c r="P9" s="32">
        <f>IF(ISERROR(N9*10^(0.75194503*(LOG10(E9/175.508))^2)),"",N9*10^(0.75194503*(LOG10(E9/175.508))^2))</f>
        <v>299.19511541874044</v>
      </c>
      <c r="Q9" s="80" t="s">
        <v>31</v>
      </c>
      <c r="R9"/>
    </row>
    <row r="10" spans="1:18" ht="15" customHeight="1">
      <c r="A10" s="34">
        <v>2</v>
      </c>
      <c r="B10" s="81" t="s">
        <v>39</v>
      </c>
      <c r="C10" s="82" t="s">
        <v>84</v>
      </c>
      <c r="D10" s="83" t="s">
        <v>21</v>
      </c>
      <c r="E10" s="84">
        <v>68.75</v>
      </c>
      <c r="F10" s="85">
        <v>75</v>
      </c>
      <c r="G10" s="86">
        <v>82</v>
      </c>
      <c r="H10" s="86" t="s">
        <v>85</v>
      </c>
      <c r="I10" s="26">
        <f>MAX(F10:H10)</f>
        <v>82</v>
      </c>
      <c r="J10" s="79">
        <v>100</v>
      </c>
      <c r="K10" s="78" t="s">
        <v>86</v>
      </c>
      <c r="L10" s="78" t="s">
        <v>86</v>
      </c>
      <c r="M10" s="29">
        <f>MAX(J10:L10)</f>
        <v>100</v>
      </c>
      <c r="N10" s="30">
        <f>SUM(I10,M10)</f>
        <v>182</v>
      </c>
      <c r="O10" s="31" t="s">
        <v>72</v>
      </c>
      <c r="P10" s="32">
        <f>IF(ISERROR(N10*10^(0.75194503*(LOG10(E10/175.508))^2)),"",N10*10^(0.75194503*(LOG10(E10/175.508))^2))</f>
        <v>242.46282008913903</v>
      </c>
      <c r="Q10" s="87" t="s">
        <v>31</v>
      </c>
      <c r="R10"/>
    </row>
    <row r="11" spans="1:18" ht="15" customHeight="1">
      <c r="A11" s="20">
        <v>3</v>
      </c>
      <c r="B11" s="40" t="s">
        <v>40</v>
      </c>
      <c r="C11" s="21" t="s">
        <v>22</v>
      </c>
      <c r="D11" s="72" t="s">
        <v>21</v>
      </c>
      <c r="E11" s="38">
        <v>73.3</v>
      </c>
      <c r="F11" s="27">
        <v>65</v>
      </c>
      <c r="G11" s="28">
        <v>70</v>
      </c>
      <c r="H11" s="28">
        <v>75</v>
      </c>
      <c r="I11" s="26">
        <f>MAX(F11:H11)</f>
        <v>75</v>
      </c>
      <c r="J11" s="27">
        <v>80</v>
      </c>
      <c r="K11" s="28">
        <v>90</v>
      </c>
      <c r="L11" s="28">
        <v>95</v>
      </c>
      <c r="M11" s="29">
        <f>MAX(J11:L11)</f>
        <v>95</v>
      </c>
      <c r="N11" s="30">
        <f>SUM(I11,M11)</f>
        <v>170</v>
      </c>
      <c r="O11" s="31" t="s">
        <v>77</v>
      </c>
      <c r="P11" s="32">
        <f>IF(ISERROR(N11*10^(0.75194503*(LOG10(E11/175.508))^2)),"",N11*10^(0.75194503*(LOG10(E11/175.508))^2))</f>
        <v>218.05651042611558</v>
      </c>
      <c r="Q11" s="41" t="s">
        <v>31</v>
      </c>
      <c r="R11"/>
    </row>
    <row r="12" spans="1:18" ht="15" customHeight="1">
      <c r="A12" s="34">
        <v>5</v>
      </c>
      <c r="B12" s="40" t="s">
        <v>41</v>
      </c>
      <c r="C12" s="21" t="s">
        <v>23</v>
      </c>
      <c r="D12" s="72" t="s">
        <v>21</v>
      </c>
      <c r="E12" s="45">
        <v>75.95</v>
      </c>
      <c r="F12" s="46">
        <v>63</v>
      </c>
      <c r="G12" s="47" t="s">
        <v>87</v>
      </c>
      <c r="H12" s="47">
        <v>68</v>
      </c>
      <c r="I12" s="26">
        <f t="shared" ref="I12:I47" si="0">MAX(F12:H12)</f>
        <v>68</v>
      </c>
      <c r="J12" s="27">
        <v>80</v>
      </c>
      <c r="K12" s="28">
        <v>90</v>
      </c>
      <c r="L12" s="28" t="s">
        <v>88</v>
      </c>
      <c r="M12" s="29">
        <f t="shared" ref="M12:M47" si="1">MAX(J12:L12)</f>
        <v>90</v>
      </c>
      <c r="N12" s="30">
        <f t="shared" ref="N12:N47" si="2">SUM(I12,M12)</f>
        <v>158</v>
      </c>
      <c r="O12" s="31" t="s">
        <v>77</v>
      </c>
      <c r="P12" s="32">
        <f t="shared" ref="P12:P47" si="3">IF(ISERROR(N12*10^(0.75194503*(LOG10(E12/175.508))^2)),"",N12*10^(0.75194503*(LOG10(E12/175.508))^2))</f>
        <v>198.68288552868623</v>
      </c>
      <c r="Q12" s="39" t="s">
        <v>31</v>
      </c>
    </row>
    <row r="13" spans="1:18" ht="15" customHeight="1">
      <c r="A13" s="50">
        <v>7</v>
      </c>
      <c r="B13" s="35" t="s">
        <v>42</v>
      </c>
      <c r="C13" s="51" t="s">
        <v>24</v>
      </c>
      <c r="D13" s="71" t="s">
        <v>21</v>
      </c>
      <c r="E13" s="48">
        <v>86.8</v>
      </c>
      <c r="F13" s="49">
        <v>85</v>
      </c>
      <c r="G13" s="28" t="s">
        <v>88</v>
      </c>
      <c r="H13" s="28">
        <v>95</v>
      </c>
      <c r="I13" s="26">
        <f t="shared" si="0"/>
        <v>95</v>
      </c>
      <c r="J13" s="27">
        <v>105</v>
      </c>
      <c r="K13" s="28" t="s">
        <v>94</v>
      </c>
      <c r="L13" s="28">
        <v>115</v>
      </c>
      <c r="M13" s="29">
        <f t="shared" si="1"/>
        <v>115</v>
      </c>
      <c r="N13" s="30">
        <f t="shared" si="2"/>
        <v>210</v>
      </c>
      <c r="O13" s="31" t="s">
        <v>77</v>
      </c>
      <c r="P13" s="32">
        <f t="shared" si="3"/>
        <v>246.90274755923261</v>
      </c>
      <c r="Q13" s="35" t="s">
        <v>31</v>
      </c>
    </row>
    <row r="14" spans="1:18" ht="15" customHeight="1">
      <c r="A14" s="20">
        <v>9</v>
      </c>
      <c r="B14" s="52" t="s">
        <v>43</v>
      </c>
      <c r="C14" s="53" t="s">
        <v>25</v>
      </c>
      <c r="D14" s="54" t="s">
        <v>21</v>
      </c>
      <c r="E14" s="55">
        <v>60.2</v>
      </c>
      <c r="F14" s="46">
        <v>55</v>
      </c>
      <c r="G14" s="47" t="s">
        <v>93</v>
      </c>
      <c r="H14" s="47" t="s">
        <v>93</v>
      </c>
      <c r="I14" s="26">
        <f t="shared" si="0"/>
        <v>55</v>
      </c>
      <c r="J14" s="27">
        <v>75</v>
      </c>
      <c r="K14" s="28">
        <v>80</v>
      </c>
      <c r="L14" s="28">
        <v>85</v>
      </c>
      <c r="M14" s="29">
        <f t="shared" si="1"/>
        <v>85</v>
      </c>
      <c r="N14" s="30">
        <f t="shared" si="2"/>
        <v>140</v>
      </c>
      <c r="O14" s="31" t="s">
        <v>77</v>
      </c>
      <c r="P14" s="32">
        <f t="shared" si="3"/>
        <v>203.4735313668244</v>
      </c>
      <c r="Q14" s="41" t="s">
        <v>31</v>
      </c>
    </row>
    <row r="15" spans="1:18" ht="15" customHeight="1">
      <c r="A15" s="34">
        <v>10</v>
      </c>
      <c r="B15" s="40" t="s">
        <v>44</v>
      </c>
      <c r="C15" s="21" t="s">
        <v>26</v>
      </c>
      <c r="D15" s="89" t="s">
        <v>21</v>
      </c>
      <c r="E15" s="55">
        <v>81.2</v>
      </c>
      <c r="F15" s="49">
        <v>85</v>
      </c>
      <c r="G15" s="28">
        <v>95</v>
      </c>
      <c r="H15" s="28">
        <v>102</v>
      </c>
      <c r="I15" s="26">
        <f t="shared" si="0"/>
        <v>102</v>
      </c>
      <c r="J15" s="27">
        <v>105</v>
      </c>
      <c r="K15" s="28" t="s">
        <v>94</v>
      </c>
      <c r="L15" s="28" t="s">
        <v>94</v>
      </c>
      <c r="M15" s="29">
        <f t="shared" si="1"/>
        <v>105</v>
      </c>
      <c r="N15" s="30">
        <f t="shared" si="2"/>
        <v>207</v>
      </c>
      <c r="O15" s="31" t="s">
        <v>77</v>
      </c>
      <c r="P15" s="32">
        <f t="shared" si="3"/>
        <v>251.31990419693031</v>
      </c>
      <c r="Q15" s="39" t="s">
        <v>31</v>
      </c>
    </row>
    <row r="16" spans="1:18" ht="15" customHeight="1">
      <c r="A16" s="50">
        <v>11</v>
      </c>
      <c r="B16" s="35" t="s">
        <v>45</v>
      </c>
      <c r="C16" s="51" t="s">
        <v>89</v>
      </c>
      <c r="D16" s="71" t="s">
        <v>21</v>
      </c>
      <c r="E16" s="88">
        <v>76.099999999999994</v>
      </c>
      <c r="F16" s="46">
        <v>90</v>
      </c>
      <c r="G16" s="47" t="s">
        <v>88</v>
      </c>
      <c r="H16" s="47" t="s">
        <v>90</v>
      </c>
      <c r="I16" s="26">
        <f t="shared" si="0"/>
        <v>90</v>
      </c>
      <c r="J16" s="27">
        <v>115</v>
      </c>
      <c r="K16" s="28" t="s">
        <v>91</v>
      </c>
      <c r="L16" s="28" t="s">
        <v>91</v>
      </c>
      <c r="M16" s="29">
        <f t="shared" si="1"/>
        <v>115</v>
      </c>
      <c r="N16" s="30">
        <f t="shared" si="2"/>
        <v>205</v>
      </c>
      <c r="O16" s="31" t="s">
        <v>92</v>
      </c>
      <c r="P16" s="32">
        <f t="shared" si="3"/>
        <v>257.50698467685692</v>
      </c>
      <c r="Q16" s="35" t="s">
        <v>31</v>
      </c>
    </row>
    <row r="17" spans="1:18" ht="15" customHeight="1">
      <c r="A17" s="50">
        <v>13</v>
      </c>
      <c r="B17" s="35"/>
      <c r="C17" s="36"/>
      <c r="D17" s="22"/>
      <c r="E17" s="48"/>
      <c r="F17" s="46"/>
      <c r="G17" s="47"/>
      <c r="H17" s="47"/>
      <c r="I17" s="26">
        <f t="shared" si="0"/>
        <v>0</v>
      </c>
      <c r="J17" s="27"/>
      <c r="K17" s="28"/>
      <c r="L17" s="28"/>
      <c r="M17" s="29">
        <f t="shared" si="1"/>
        <v>0</v>
      </c>
      <c r="N17" s="30">
        <f t="shared" si="2"/>
        <v>0</v>
      </c>
      <c r="O17" s="31"/>
      <c r="P17" s="32" t="str">
        <f t="shared" si="3"/>
        <v/>
      </c>
      <c r="Q17" s="57"/>
    </row>
    <row r="18" spans="1:18" ht="15" customHeight="1">
      <c r="A18" s="20">
        <v>14</v>
      </c>
      <c r="B18" s="35" t="s">
        <v>35</v>
      </c>
      <c r="C18" s="36">
        <v>33907</v>
      </c>
      <c r="D18" s="71" t="s">
        <v>28</v>
      </c>
      <c r="E18" s="38">
        <v>93.3</v>
      </c>
      <c r="F18" s="90" t="s">
        <v>95</v>
      </c>
      <c r="G18" s="59">
        <v>117</v>
      </c>
      <c r="H18" s="59">
        <v>122</v>
      </c>
      <c r="I18" s="26">
        <f t="shared" si="0"/>
        <v>122</v>
      </c>
      <c r="J18" s="27" t="s">
        <v>83</v>
      </c>
      <c r="K18" s="28">
        <v>145</v>
      </c>
      <c r="L18" s="28" t="s">
        <v>96</v>
      </c>
      <c r="M18" s="29">
        <f t="shared" si="1"/>
        <v>145</v>
      </c>
      <c r="N18" s="30">
        <f t="shared" si="2"/>
        <v>267</v>
      </c>
      <c r="O18" s="31" t="s">
        <v>72</v>
      </c>
      <c r="P18" s="32">
        <f t="shared" si="3"/>
        <v>304.18341838861926</v>
      </c>
      <c r="Q18" s="39" t="s">
        <v>32</v>
      </c>
    </row>
    <row r="19" spans="1:18" ht="15" customHeight="1">
      <c r="A19" s="34">
        <v>15</v>
      </c>
      <c r="B19" s="40" t="s">
        <v>36</v>
      </c>
      <c r="C19" s="21">
        <v>34509</v>
      </c>
      <c r="D19" s="72" t="s">
        <v>28</v>
      </c>
      <c r="E19" s="38">
        <v>91.9</v>
      </c>
      <c r="F19" s="27" t="s">
        <v>97</v>
      </c>
      <c r="G19" s="28">
        <v>125</v>
      </c>
      <c r="H19" s="28" t="s">
        <v>98</v>
      </c>
      <c r="I19" s="26">
        <f t="shared" si="0"/>
        <v>125</v>
      </c>
      <c r="J19" s="27">
        <v>150</v>
      </c>
      <c r="K19" s="28" t="s">
        <v>99</v>
      </c>
      <c r="L19" s="28" t="s">
        <v>99</v>
      </c>
      <c r="M19" s="29">
        <f t="shared" si="1"/>
        <v>150</v>
      </c>
      <c r="N19" s="30">
        <f t="shared" si="2"/>
        <v>275</v>
      </c>
      <c r="O19" s="31" t="s">
        <v>72</v>
      </c>
      <c r="P19" s="32">
        <f t="shared" si="3"/>
        <v>315.28199348458162</v>
      </c>
      <c r="Q19" s="41" t="s">
        <v>100</v>
      </c>
    </row>
    <row r="20" spans="1:18" ht="15" customHeight="1">
      <c r="A20" s="50">
        <v>16</v>
      </c>
      <c r="B20" s="52" t="s">
        <v>37</v>
      </c>
      <c r="C20" s="53" t="s">
        <v>29</v>
      </c>
      <c r="D20" s="91" t="s">
        <v>28</v>
      </c>
      <c r="E20" s="56">
        <v>68.7</v>
      </c>
      <c r="F20" s="58">
        <v>55</v>
      </c>
      <c r="G20" s="59" t="s">
        <v>101</v>
      </c>
      <c r="H20" s="59">
        <v>62</v>
      </c>
      <c r="I20" s="26">
        <f t="shared" si="0"/>
        <v>62</v>
      </c>
      <c r="J20" s="27">
        <v>70</v>
      </c>
      <c r="K20" s="28">
        <v>80</v>
      </c>
      <c r="L20" s="28" t="s">
        <v>102</v>
      </c>
      <c r="M20" s="29">
        <f t="shared" si="1"/>
        <v>80</v>
      </c>
      <c r="N20" s="30">
        <f t="shared" si="2"/>
        <v>142</v>
      </c>
      <c r="O20" s="31" t="s">
        <v>77</v>
      </c>
      <c r="P20" s="32">
        <f t="shared" si="3"/>
        <v>189.25858653696505</v>
      </c>
      <c r="Q20" s="33" t="s">
        <v>33</v>
      </c>
    </row>
    <row r="21" spans="1:18" ht="15" customHeight="1">
      <c r="A21" s="50">
        <v>18</v>
      </c>
      <c r="B21" s="40"/>
      <c r="C21" s="21"/>
      <c r="D21" s="22"/>
      <c r="E21" s="56"/>
      <c r="F21" s="61"/>
      <c r="G21" s="62"/>
      <c r="H21" s="62"/>
      <c r="I21" s="26">
        <f t="shared" si="0"/>
        <v>0</v>
      </c>
      <c r="J21" s="27"/>
      <c r="K21" s="28"/>
      <c r="L21" s="28"/>
      <c r="M21" s="29">
        <f t="shared" si="1"/>
        <v>0</v>
      </c>
      <c r="N21" s="30">
        <f t="shared" si="2"/>
        <v>0</v>
      </c>
      <c r="O21" s="31"/>
      <c r="P21" s="32" t="str">
        <f t="shared" si="3"/>
        <v/>
      </c>
      <c r="Q21" s="39"/>
      <c r="R21" s="60"/>
    </row>
    <row r="22" spans="1:18" ht="15" customHeight="1">
      <c r="A22" s="20">
        <v>19</v>
      </c>
      <c r="B22" s="87" t="s">
        <v>119</v>
      </c>
      <c r="C22" s="92" t="s">
        <v>120</v>
      </c>
      <c r="D22" s="93" t="s">
        <v>59</v>
      </c>
      <c r="E22" s="94">
        <v>68.8</v>
      </c>
      <c r="F22" s="107">
        <v>107</v>
      </c>
      <c r="G22" s="96" t="s">
        <v>121</v>
      </c>
      <c r="H22" s="96" t="s">
        <v>121</v>
      </c>
      <c r="I22" s="26">
        <f t="shared" si="0"/>
        <v>107</v>
      </c>
      <c r="J22" s="79">
        <v>130</v>
      </c>
      <c r="K22" s="78">
        <v>133</v>
      </c>
      <c r="L22" s="78" t="s">
        <v>122</v>
      </c>
      <c r="M22" s="29">
        <f t="shared" si="1"/>
        <v>133</v>
      </c>
      <c r="N22" s="30">
        <f t="shared" si="2"/>
        <v>240</v>
      </c>
      <c r="O22" s="31" t="s">
        <v>72</v>
      </c>
      <c r="P22" s="32">
        <f t="shared" si="3"/>
        <v>319.58899260351785</v>
      </c>
      <c r="Q22" s="80" t="s">
        <v>62</v>
      </c>
      <c r="R22" s="60"/>
    </row>
    <row r="23" spans="1:18" ht="15" customHeight="1">
      <c r="A23" s="34">
        <v>20</v>
      </c>
      <c r="B23" s="40" t="s">
        <v>47</v>
      </c>
      <c r="C23" s="21" t="s">
        <v>53</v>
      </c>
      <c r="D23" s="72" t="s">
        <v>59</v>
      </c>
      <c r="E23" s="23">
        <v>76.599999999999994</v>
      </c>
      <c r="F23" s="27">
        <v>105</v>
      </c>
      <c r="G23" s="28">
        <v>110</v>
      </c>
      <c r="H23" s="28">
        <v>113</v>
      </c>
      <c r="I23" s="26">
        <f>MAX(F23:H23)</f>
        <v>113</v>
      </c>
      <c r="J23" s="27">
        <v>130</v>
      </c>
      <c r="K23" s="28">
        <v>136</v>
      </c>
      <c r="L23" s="28">
        <v>141</v>
      </c>
      <c r="M23" s="29">
        <f t="shared" si="1"/>
        <v>141</v>
      </c>
      <c r="N23" s="30">
        <f t="shared" si="2"/>
        <v>254</v>
      </c>
      <c r="O23" s="31" t="s">
        <v>72</v>
      </c>
      <c r="P23" s="32">
        <f t="shared" si="3"/>
        <v>317.92354409548022</v>
      </c>
      <c r="Q23" s="33" t="s">
        <v>19</v>
      </c>
    </row>
    <row r="24" spans="1:18" ht="15" customHeight="1">
      <c r="A24" s="50">
        <v>21</v>
      </c>
      <c r="B24" s="81" t="s">
        <v>48</v>
      </c>
      <c r="C24" s="92" t="s">
        <v>54</v>
      </c>
      <c r="D24" s="83" t="s">
        <v>59</v>
      </c>
      <c r="E24" s="84">
        <v>84.8</v>
      </c>
      <c r="F24" s="98">
        <v>121</v>
      </c>
      <c r="G24" s="96">
        <v>125</v>
      </c>
      <c r="H24" s="96" t="s">
        <v>98</v>
      </c>
      <c r="I24" s="26">
        <f>MAX(F24:H24)</f>
        <v>125</v>
      </c>
      <c r="J24" s="79">
        <v>145</v>
      </c>
      <c r="K24" s="78">
        <v>150</v>
      </c>
      <c r="L24" s="78">
        <v>153</v>
      </c>
      <c r="M24" s="29">
        <f t="shared" si="1"/>
        <v>153</v>
      </c>
      <c r="N24" s="30">
        <f t="shared" si="2"/>
        <v>278</v>
      </c>
      <c r="O24" s="31" t="s">
        <v>72</v>
      </c>
      <c r="P24" s="32">
        <f t="shared" si="3"/>
        <v>330.43345349100105</v>
      </c>
      <c r="Q24" s="80" t="s">
        <v>103</v>
      </c>
    </row>
    <row r="25" spans="1:18" ht="15" customHeight="1">
      <c r="A25" s="50">
        <v>22</v>
      </c>
      <c r="B25" s="40" t="s">
        <v>49</v>
      </c>
      <c r="C25" s="42" t="s">
        <v>55</v>
      </c>
      <c r="D25" s="72" t="s">
        <v>59</v>
      </c>
      <c r="E25" s="56">
        <v>92.3</v>
      </c>
      <c r="F25" s="49">
        <v>120</v>
      </c>
      <c r="G25" s="28">
        <v>125</v>
      </c>
      <c r="H25" s="28" t="s">
        <v>98</v>
      </c>
      <c r="I25" s="26">
        <f>MAX(F25:H25)</f>
        <v>125</v>
      </c>
      <c r="J25" s="27">
        <v>147</v>
      </c>
      <c r="K25" s="28">
        <v>152</v>
      </c>
      <c r="L25" s="28">
        <v>156</v>
      </c>
      <c r="M25" s="29">
        <f t="shared" si="1"/>
        <v>156</v>
      </c>
      <c r="N25" s="30">
        <f t="shared" si="2"/>
        <v>281</v>
      </c>
      <c r="O25" s="31" t="s">
        <v>77</v>
      </c>
      <c r="P25" s="32">
        <f t="shared" si="3"/>
        <v>321.57215135583454</v>
      </c>
      <c r="Q25" s="41" t="s">
        <v>62</v>
      </c>
    </row>
    <row r="26" spans="1:18" ht="15" customHeight="1">
      <c r="A26" s="50">
        <v>23</v>
      </c>
      <c r="B26" s="87" t="s">
        <v>50</v>
      </c>
      <c r="C26" s="82" t="s">
        <v>56</v>
      </c>
      <c r="D26" s="93" t="s">
        <v>59</v>
      </c>
      <c r="E26" s="94">
        <v>98</v>
      </c>
      <c r="F26" s="95" t="s">
        <v>104</v>
      </c>
      <c r="G26" s="96" t="s">
        <v>104</v>
      </c>
      <c r="H26" s="96" t="s">
        <v>105</v>
      </c>
      <c r="I26" s="26" t="s">
        <v>75</v>
      </c>
      <c r="J26" s="79" t="s">
        <v>106</v>
      </c>
      <c r="K26" s="78" t="s">
        <v>75</v>
      </c>
      <c r="L26" s="78" t="s">
        <v>75</v>
      </c>
      <c r="M26" s="29" t="s">
        <v>75</v>
      </c>
      <c r="N26" s="30" t="s">
        <v>75</v>
      </c>
      <c r="O26" s="31" t="s">
        <v>72</v>
      </c>
      <c r="P26" s="32" t="str">
        <f t="shared" si="3"/>
        <v/>
      </c>
      <c r="Q26" s="80" t="s">
        <v>61</v>
      </c>
    </row>
    <row r="27" spans="1:18" ht="15" customHeight="1">
      <c r="A27" s="20">
        <v>24</v>
      </c>
      <c r="B27" s="63" t="s">
        <v>51</v>
      </c>
      <c r="C27" s="51" t="s">
        <v>56</v>
      </c>
      <c r="D27" s="99" t="s">
        <v>59</v>
      </c>
      <c r="E27" s="100">
        <v>93.7</v>
      </c>
      <c r="F27" s="101">
        <v>140</v>
      </c>
      <c r="G27" s="102">
        <v>147</v>
      </c>
      <c r="H27" s="102">
        <v>153</v>
      </c>
      <c r="I27" s="26">
        <f>MAX(F27:H27)</f>
        <v>153</v>
      </c>
      <c r="J27" s="27">
        <v>170</v>
      </c>
      <c r="K27" s="28">
        <v>180</v>
      </c>
      <c r="L27" s="28" t="s">
        <v>107</v>
      </c>
      <c r="M27" s="29">
        <f>MAX(J27:L27)</f>
        <v>180</v>
      </c>
      <c r="N27" s="30">
        <f>SUM(I27,M27)</f>
        <v>333</v>
      </c>
      <c r="O27" s="31" t="s">
        <v>72</v>
      </c>
      <c r="P27" s="32">
        <f t="shared" si="3"/>
        <v>378.70788452744728</v>
      </c>
      <c r="Q27" s="103" t="s">
        <v>108</v>
      </c>
    </row>
    <row r="28" spans="1:18" ht="15" customHeight="1">
      <c r="A28" s="34">
        <v>25</v>
      </c>
      <c r="B28" s="104" t="s">
        <v>52</v>
      </c>
      <c r="C28" s="105" t="s">
        <v>57</v>
      </c>
      <c r="D28" s="106" t="s">
        <v>59</v>
      </c>
      <c r="E28" s="94">
        <v>103</v>
      </c>
      <c r="F28" s="107">
        <v>150</v>
      </c>
      <c r="G28" s="96" t="s">
        <v>109</v>
      </c>
      <c r="H28" s="96">
        <v>160</v>
      </c>
      <c r="I28" s="26">
        <f>MAX(F28:H28)</f>
        <v>160</v>
      </c>
      <c r="J28" s="79">
        <v>175</v>
      </c>
      <c r="K28" s="78">
        <v>186</v>
      </c>
      <c r="L28" s="78" t="s">
        <v>75</v>
      </c>
      <c r="M28" s="29">
        <f>MAX(J28:L28)</f>
        <v>186</v>
      </c>
      <c r="N28" s="30">
        <f>SUM(I28,M28)</f>
        <v>346</v>
      </c>
      <c r="O28" s="31" t="s">
        <v>72</v>
      </c>
      <c r="P28" s="32">
        <f t="shared" si="3"/>
        <v>379.62997207271883</v>
      </c>
      <c r="Q28" s="80" t="s">
        <v>61</v>
      </c>
    </row>
    <row r="29" spans="1:18" ht="15" customHeight="1">
      <c r="A29" s="20">
        <v>26</v>
      </c>
      <c r="B29" s="40" t="s">
        <v>18</v>
      </c>
      <c r="C29" s="21" t="s">
        <v>110</v>
      </c>
      <c r="D29" s="72" t="s">
        <v>59</v>
      </c>
      <c r="E29" s="38">
        <v>93.7</v>
      </c>
      <c r="F29" s="69">
        <v>165</v>
      </c>
      <c r="G29" s="47">
        <v>175</v>
      </c>
      <c r="H29" s="47" t="s">
        <v>75</v>
      </c>
      <c r="I29" s="26">
        <f>MAX(F29:H29)</f>
        <v>175</v>
      </c>
      <c r="J29" s="27">
        <v>195</v>
      </c>
      <c r="K29" s="28">
        <v>210</v>
      </c>
      <c r="L29" s="28" t="s">
        <v>75</v>
      </c>
      <c r="M29" s="29">
        <f>MAX(J29:L29)</f>
        <v>210</v>
      </c>
      <c r="N29" s="30">
        <f>SUM(I29,M29)</f>
        <v>385</v>
      </c>
      <c r="O29" s="97" t="s">
        <v>111</v>
      </c>
      <c r="P29" s="32">
        <f t="shared" si="3"/>
        <v>437.84545208128287</v>
      </c>
      <c r="Q29" s="39" t="s">
        <v>61</v>
      </c>
    </row>
    <row r="30" spans="1:18" ht="15" customHeight="1">
      <c r="A30" s="20">
        <v>28</v>
      </c>
      <c r="B30" s="35"/>
      <c r="C30" s="36"/>
      <c r="D30" s="37"/>
      <c r="E30" s="48"/>
      <c r="F30" s="58"/>
      <c r="G30" s="59"/>
      <c r="H30" s="59"/>
      <c r="I30" s="26">
        <f t="shared" si="0"/>
        <v>0</v>
      </c>
      <c r="J30" s="27"/>
      <c r="K30" s="28"/>
      <c r="L30" s="28"/>
      <c r="M30" s="29">
        <f t="shared" si="1"/>
        <v>0</v>
      </c>
      <c r="N30" s="30">
        <f t="shared" si="2"/>
        <v>0</v>
      </c>
      <c r="O30" s="31"/>
      <c r="P30" s="32" t="str">
        <f t="shared" si="3"/>
        <v/>
      </c>
      <c r="Q30" s="39"/>
    </row>
    <row r="31" spans="1:18" ht="15" customHeight="1">
      <c r="A31" s="34">
        <v>29</v>
      </c>
      <c r="B31" s="108" t="s">
        <v>63</v>
      </c>
      <c r="C31" s="109" t="s">
        <v>112</v>
      </c>
      <c r="D31" s="110" t="s">
        <v>64</v>
      </c>
      <c r="E31" s="48">
        <v>93.5</v>
      </c>
      <c r="F31" s="49">
        <v>121</v>
      </c>
      <c r="G31" s="28">
        <v>126</v>
      </c>
      <c r="H31" s="28">
        <v>128</v>
      </c>
      <c r="I31" s="26">
        <f t="shared" si="0"/>
        <v>128</v>
      </c>
      <c r="J31" s="27">
        <v>156</v>
      </c>
      <c r="K31" s="28" t="s">
        <v>109</v>
      </c>
      <c r="L31" s="28" t="s">
        <v>113</v>
      </c>
      <c r="M31" s="29">
        <f t="shared" si="1"/>
        <v>156</v>
      </c>
      <c r="N31" s="30">
        <f t="shared" si="2"/>
        <v>284</v>
      </c>
      <c r="O31" s="31" t="s">
        <v>72</v>
      </c>
      <c r="P31" s="32">
        <f t="shared" si="3"/>
        <v>323.2655885371779</v>
      </c>
      <c r="Q31" s="111" t="s">
        <v>114</v>
      </c>
    </row>
    <row r="32" spans="1:18" ht="15" customHeight="1">
      <c r="A32" s="20">
        <v>30</v>
      </c>
      <c r="B32" s="35" t="s">
        <v>66</v>
      </c>
      <c r="C32" s="36" t="s">
        <v>67</v>
      </c>
      <c r="D32" s="71" t="s">
        <v>64</v>
      </c>
      <c r="E32" s="48">
        <v>101</v>
      </c>
      <c r="F32" s="58">
        <v>90</v>
      </c>
      <c r="G32" s="59">
        <v>100</v>
      </c>
      <c r="H32" s="59">
        <v>110</v>
      </c>
      <c r="I32" s="26">
        <f t="shared" si="0"/>
        <v>110</v>
      </c>
      <c r="J32" s="27">
        <v>120</v>
      </c>
      <c r="K32" s="28">
        <v>130</v>
      </c>
      <c r="L32" s="28">
        <v>135</v>
      </c>
      <c r="M32" s="29">
        <f t="shared" si="1"/>
        <v>135</v>
      </c>
      <c r="N32" s="30">
        <f t="shared" si="2"/>
        <v>245</v>
      </c>
      <c r="O32" s="31" t="s">
        <v>77</v>
      </c>
      <c r="P32" s="32">
        <f t="shared" si="3"/>
        <v>270.68817955396128</v>
      </c>
      <c r="Q32" s="39" t="s">
        <v>65</v>
      </c>
    </row>
    <row r="33" spans="1:17" ht="15" customHeight="1">
      <c r="A33" s="34">
        <v>31</v>
      </c>
      <c r="B33" s="64" t="s">
        <v>68</v>
      </c>
      <c r="C33" s="65" t="s">
        <v>67</v>
      </c>
      <c r="D33" s="112" t="s">
        <v>64</v>
      </c>
      <c r="E33" s="66">
        <v>105.4</v>
      </c>
      <c r="F33" s="58">
        <v>80</v>
      </c>
      <c r="G33" s="59">
        <v>90</v>
      </c>
      <c r="H33" s="67" t="s">
        <v>115</v>
      </c>
      <c r="I33" s="26">
        <f t="shared" si="0"/>
        <v>90</v>
      </c>
      <c r="J33" s="27">
        <v>110</v>
      </c>
      <c r="K33" s="28">
        <v>120</v>
      </c>
      <c r="L33" s="28">
        <v>130</v>
      </c>
      <c r="M33" s="29">
        <f t="shared" si="1"/>
        <v>130</v>
      </c>
      <c r="N33" s="30">
        <f t="shared" si="2"/>
        <v>220</v>
      </c>
      <c r="O33" s="31" t="s">
        <v>77</v>
      </c>
      <c r="P33" s="32">
        <f t="shared" si="3"/>
        <v>239.49709085223034</v>
      </c>
      <c r="Q33" s="57" t="s">
        <v>65</v>
      </c>
    </row>
    <row r="34" spans="1:17" ht="15" customHeight="1">
      <c r="A34" s="20">
        <v>32</v>
      </c>
      <c r="B34" s="35"/>
      <c r="C34" s="36"/>
      <c r="D34" s="37"/>
      <c r="E34" s="48"/>
      <c r="F34" s="58"/>
      <c r="G34" s="59"/>
      <c r="H34" s="59"/>
      <c r="I34" s="26">
        <f t="shared" si="0"/>
        <v>0</v>
      </c>
      <c r="J34" s="27"/>
      <c r="K34" s="28"/>
      <c r="L34" s="28"/>
      <c r="M34" s="29">
        <f t="shared" si="1"/>
        <v>0</v>
      </c>
      <c r="N34" s="30">
        <f t="shared" si="2"/>
        <v>0</v>
      </c>
      <c r="O34" s="31"/>
      <c r="P34" s="32" t="str">
        <f t="shared" si="3"/>
        <v/>
      </c>
      <c r="Q34" s="39"/>
    </row>
    <row r="35" spans="1:17" ht="15" customHeight="1">
      <c r="A35" s="34">
        <v>33</v>
      </c>
      <c r="B35" s="64"/>
      <c r="C35" s="65"/>
      <c r="D35" s="17"/>
      <c r="E35" s="66"/>
      <c r="F35" s="58"/>
      <c r="G35" s="59"/>
      <c r="H35" s="67"/>
      <c r="I35" s="26">
        <f t="shared" si="0"/>
        <v>0</v>
      </c>
      <c r="J35" s="27"/>
      <c r="K35" s="28"/>
      <c r="L35" s="28"/>
      <c r="M35" s="29">
        <f t="shared" si="1"/>
        <v>0</v>
      </c>
      <c r="N35" s="30">
        <f t="shared" si="2"/>
        <v>0</v>
      </c>
      <c r="O35" s="31"/>
      <c r="P35" s="32" t="str">
        <f t="shared" si="3"/>
        <v/>
      </c>
      <c r="Q35" s="57"/>
    </row>
    <row r="36" spans="1:17" ht="15" customHeight="1">
      <c r="A36" s="20">
        <v>34</v>
      </c>
      <c r="B36" s="35"/>
      <c r="C36" s="36"/>
      <c r="D36" s="37"/>
      <c r="E36" s="48"/>
      <c r="F36" s="58"/>
      <c r="G36" s="59"/>
      <c r="H36" s="59"/>
      <c r="I36" s="26">
        <f t="shared" si="0"/>
        <v>0</v>
      </c>
      <c r="J36" s="27"/>
      <c r="K36" s="28"/>
      <c r="L36" s="28"/>
      <c r="M36" s="29">
        <f t="shared" si="1"/>
        <v>0</v>
      </c>
      <c r="N36" s="30">
        <f t="shared" si="2"/>
        <v>0</v>
      </c>
      <c r="O36" s="31"/>
      <c r="P36" s="32" t="str">
        <f t="shared" si="3"/>
        <v/>
      </c>
      <c r="Q36" s="39"/>
    </row>
    <row r="37" spans="1:17" ht="15" customHeight="1">
      <c r="A37" s="34">
        <v>35</v>
      </c>
      <c r="B37" s="64"/>
      <c r="C37" s="65"/>
      <c r="D37" s="17"/>
      <c r="E37" s="66"/>
      <c r="F37" s="58"/>
      <c r="G37" s="59"/>
      <c r="H37" s="67"/>
      <c r="I37" s="26">
        <f t="shared" si="0"/>
        <v>0</v>
      </c>
      <c r="J37" s="27"/>
      <c r="K37" s="28"/>
      <c r="L37" s="28"/>
      <c r="M37" s="29">
        <f t="shared" si="1"/>
        <v>0</v>
      </c>
      <c r="N37" s="30">
        <f t="shared" si="2"/>
        <v>0</v>
      </c>
      <c r="O37" s="31"/>
      <c r="P37" s="32" t="str">
        <f t="shared" si="3"/>
        <v/>
      </c>
      <c r="Q37" s="57"/>
    </row>
    <row r="38" spans="1:17" ht="15" customHeight="1">
      <c r="A38" s="20">
        <v>36</v>
      </c>
      <c r="B38" s="35"/>
      <c r="C38" s="36"/>
      <c r="D38" s="37"/>
      <c r="E38" s="48"/>
      <c r="F38" s="58"/>
      <c r="G38" s="59"/>
      <c r="H38" s="59"/>
      <c r="I38" s="26">
        <f t="shared" si="0"/>
        <v>0</v>
      </c>
      <c r="J38" s="27"/>
      <c r="K38" s="28"/>
      <c r="L38" s="28"/>
      <c r="M38" s="29">
        <f t="shared" si="1"/>
        <v>0</v>
      </c>
      <c r="N38" s="30">
        <f t="shared" si="2"/>
        <v>0</v>
      </c>
      <c r="O38" s="31"/>
      <c r="P38" s="32" t="str">
        <f t="shared" si="3"/>
        <v/>
      </c>
      <c r="Q38" s="39"/>
    </row>
    <row r="39" spans="1:17" ht="15" customHeight="1">
      <c r="A39" s="34">
        <v>37</v>
      </c>
      <c r="B39" s="64"/>
      <c r="C39" s="65"/>
      <c r="D39" s="17"/>
      <c r="E39" s="66"/>
      <c r="F39" s="58"/>
      <c r="G39" s="59"/>
      <c r="H39" s="67"/>
      <c r="I39" s="26">
        <f t="shared" si="0"/>
        <v>0</v>
      </c>
      <c r="J39" s="27"/>
      <c r="K39" s="28"/>
      <c r="L39" s="28"/>
      <c r="M39" s="29">
        <f t="shared" si="1"/>
        <v>0</v>
      </c>
      <c r="N39" s="30">
        <f t="shared" si="2"/>
        <v>0</v>
      </c>
      <c r="O39" s="31"/>
      <c r="P39" s="32" t="str">
        <f t="shared" si="3"/>
        <v/>
      </c>
      <c r="Q39" s="57"/>
    </row>
    <row r="40" spans="1:17" ht="15" customHeight="1">
      <c r="A40" s="20">
        <v>38</v>
      </c>
      <c r="B40" s="35"/>
      <c r="C40" s="36"/>
      <c r="D40" s="37"/>
      <c r="E40" s="48"/>
      <c r="F40" s="58"/>
      <c r="G40" s="59"/>
      <c r="H40" s="59"/>
      <c r="I40" s="26">
        <f t="shared" si="0"/>
        <v>0</v>
      </c>
      <c r="J40" s="27"/>
      <c r="K40" s="28"/>
      <c r="L40" s="28"/>
      <c r="M40" s="29">
        <f t="shared" si="1"/>
        <v>0</v>
      </c>
      <c r="N40" s="30">
        <f t="shared" si="2"/>
        <v>0</v>
      </c>
      <c r="O40" s="31"/>
      <c r="P40" s="32" t="str">
        <f t="shared" si="3"/>
        <v/>
      </c>
      <c r="Q40" s="39"/>
    </row>
    <row r="41" spans="1:17" ht="15" customHeight="1">
      <c r="A41" s="34">
        <v>39</v>
      </c>
      <c r="B41" s="64"/>
      <c r="C41" s="65"/>
      <c r="D41" s="17"/>
      <c r="E41" s="66"/>
      <c r="F41" s="58"/>
      <c r="G41" s="59"/>
      <c r="H41" s="67"/>
      <c r="I41" s="26">
        <f t="shared" si="0"/>
        <v>0</v>
      </c>
      <c r="J41" s="27"/>
      <c r="K41" s="28"/>
      <c r="L41" s="28"/>
      <c r="M41" s="29">
        <f t="shared" si="1"/>
        <v>0</v>
      </c>
      <c r="N41" s="30">
        <f t="shared" si="2"/>
        <v>0</v>
      </c>
      <c r="O41" s="31"/>
      <c r="P41" s="32" t="str">
        <f t="shared" si="3"/>
        <v/>
      </c>
      <c r="Q41" s="57"/>
    </row>
    <row r="42" spans="1:17" ht="15" customHeight="1">
      <c r="A42" s="20">
        <v>40</v>
      </c>
      <c r="B42" s="35"/>
      <c r="C42" s="36"/>
      <c r="D42" s="37"/>
      <c r="E42" s="48"/>
      <c r="F42" s="58"/>
      <c r="G42" s="59"/>
      <c r="H42" s="59"/>
      <c r="I42" s="26">
        <f t="shared" si="0"/>
        <v>0</v>
      </c>
      <c r="J42" s="27"/>
      <c r="K42" s="28"/>
      <c r="L42" s="28"/>
      <c r="M42" s="29">
        <f t="shared" si="1"/>
        <v>0</v>
      </c>
      <c r="N42" s="30">
        <f t="shared" si="2"/>
        <v>0</v>
      </c>
      <c r="O42" s="31"/>
      <c r="P42" s="32" t="str">
        <f t="shared" si="3"/>
        <v/>
      </c>
      <c r="Q42" s="39"/>
    </row>
    <row r="43" spans="1:17" ht="15" customHeight="1">
      <c r="A43" s="34">
        <v>41</v>
      </c>
      <c r="B43" s="64"/>
      <c r="C43" s="65"/>
      <c r="D43" s="17"/>
      <c r="E43" s="66"/>
      <c r="F43" s="58"/>
      <c r="G43" s="59"/>
      <c r="H43" s="67"/>
      <c r="I43" s="26">
        <f t="shared" si="0"/>
        <v>0</v>
      </c>
      <c r="J43" s="27"/>
      <c r="K43" s="28"/>
      <c r="L43" s="28"/>
      <c r="M43" s="29">
        <f t="shared" si="1"/>
        <v>0</v>
      </c>
      <c r="N43" s="30">
        <f t="shared" si="2"/>
        <v>0</v>
      </c>
      <c r="O43" s="31"/>
      <c r="P43" s="32" t="str">
        <f t="shared" si="3"/>
        <v/>
      </c>
      <c r="Q43" s="57"/>
    </row>
    <row r="44" spans="1:17" ht="15" customHeight="1">
      <c r="A44" s="20">
        <v>42</v>
      </c>
      <c r="B44" s="35"/>
      <c r="C44" s="36"/>
      <c r="D44" s="37"/>
      <c r="E44" s="48"/>
      <c r="F44" s="58"/>
      <c r="G44" s="59"/>
      <c r="H44" s="59"/>
      <c r="I44" s="26">
        <f t="shared" si="0"/>
        <v>0</v>
      </c>
      <c r="J44" s="27"/>
      <c r="K44" s="28"/>
      <c r="L44" s="28"/>
      <c r="M44" s="29">
        <f t="shared" si="1"/>
        <v>0</v>
      </c>
      <c r="N44" s="30">
        <f t="shared" si="2"/>
        <v>0</v>
      </c>
      <c r="O44" s="31"/>
      <c r="P44" s="32" t="str">
        <f t="shared" si="3"/>
        <v/>
      </c>
      <c r="Q44" s="39"/>
    </row>
    <row r="45" spans="1:17" ht="15" customHeight="1">
      <c r="A45" s="34">
        <v>43</v>
      </c>
      <c r="B45" s="64"/>
      <c r="C45" s="65"/>
      <c r="D45" s="17"/>
      <c r="E45" s="66"/>
      <c r="F45" s="58"/>
      <c r="G45" s="59"/>
      <c r="H45" s="67"/>
      <c r="I45" s="26">
        <f t="shared" si="0"/>
        <v>0</v>
      </c>
      <c r="J45" s="27"/>
      <c r="K45" s="28"/>
      <c r="L45" s="28"/>
      <c r="M45" s="29">
        <f t="shared" si="1"/>
        <v>0</v>
      </c>
      <c r="N45" s="30">
        <f t="shared" si="2"/>
        <v>0</v>
      </c>
      <c r="O45" s="31"/>
      <c r="P45" s="32" t="str">
        <f t="shared" si="3"/>
        <v/>
      </c>
      <c r="Q45" s="57"/>
    </row>
    <row r="46" spans="1:17" ht="15" customHeight="1">
      <c r="A46" s="20">
        <v>44</v>
      </c>
      <c r="B46" s="35"/>
      <c r="C46" s="36"/>
      <c r="D46" s="37"/>
      <c r="E46" s="48"/>
      <c r="F46" s="58"/>
      <c r="G46" s="59"/>
      <c r="H46" s="59"/>
      <c r="I46" s="26">
        <f t="shared" si="0"/>
        <v>0</v>
      </c>
      <c r="J46" s="27"/>
      <c r="K46" s="28"/>
      <c r="L46" s="28"/>
      <c r="M46" s="29">
        <f t="shared" si="1"/>
        <v>0</v>
      </c>
      <c r="N46" s="30">
        <f t="shared" si="2"/>
        <v>0</v>
      </c>
      <c r="O46" s="31"/>
      <c r="P46" s="32" t="str">
        <f t="shared" si="3"/>
        <v/>
      </c>
      <c r="Q46" s="39"/>
    </row>
    <row r="47" spans="1:17" ht="15" customHeight="1">
      <c r="A47" s="34">
        <v>45</v>
      </c>
      <c r="B47" s="64"/>
      <c r="C47" s="65"/>
      <c r="D47" s="17"/>
      <c r="E47" s="66"/>
      <c r="F47" s="58"/>
      <c r="G47" s="59"/>
      <c r="H47" s="67"/>
      <c r="I47" s="26">
        <f t="shared" si="0"/>
        <v>0</v>
      </c>
      <c r="J47" s="27"/>
      <c r="K47" s="28"/>
      <c r="L47" s="28"/>
      <c r="M47" s="29">
        <f t="shared" si="1"/>
        <v>0</v>
      </c>
      <c r="N47" s="30">
        <f t="shared" si="2"/>
        <v>0</v>
      </c>
      <c r="O47" s="31"/>
      <c r="P47" s="32" t="str">
        <f t="shared" si="3"/>
        <v/>
      </c>
      <c r="Q47" s="57"/>
    </row>
  </sheetData>
  <mergeCells count="20">
    <mergeCell ref="N7:N8"/>
    <mergeCell ref="O7:O8"/>
    <mergeCell ref="P7:P8"/>
    <mergeCell ref="Q7:Q8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  <mergeCell ref="A1:Q1"/>
    <mergeCell ref="A2:Q2"/>
    <mergeCell ref="A3:Q3"/>
    <mergeCell ref="A5:C5"/>
    <mergeCell ref="F5:H5"/>
    <mergeCell ref="J5:L5"/>
  </mergeCells>
  <phoneticPr fontId="38" type="noConversion"/>
  <conditionalFormatting sqref="F21:H21 J21:L21">
    <cfRule type="cellIs" dxfId="164" priority="82" stopIfTrue="1" operator="greaterThan">
      <formula>"n"</formula>
    </cfRule>
  </conditionalFormatting>
  <conditionalFormatting sqref="F30:H30 J30:L30">
    <cfRule type="cellIs" dxfId="163" priority="78" stopIfTrue="1" operator="greaterThan">
      <formula>"n"</formula>
    </cfRule>
  </conditionalFormatting>
  <conditionalFormatting sqref="F17:H17 J17:L17">
    <cfRule type="cellIs" dxfId="162" priority="80" stopIfTrue="1" operator="greaterThan">
      <formula>"n"</formula>
    </cfRule>
  </conditionalFormatting>
  <conditionalFormatting sqref="F46:H47 J46:L47">
    <cfRule type="cellIs" dxfId="161" priority="70" stopIfTrue="1" operator="greaterThan">
      <formula>"n"</formula>
    </cfRule>
  </conditionalFormatting>
  <conditionalFormatting sqref="F38:H39 J38:L39">
    <cfRule type="cellIs" dxfId="160" priority="74" stopIfTrue="1" operator="greaterThan">
      <formula>"n"</formula>
    </cfRule>
  </conditionalFormatting>
  <conditionalFormatting sqref="F34:H35 J34:L35">
    <cfRule type="cellIs" dxfId="159" priority="76" stopIfTrue="1" operator="greaterThan">
      <formula>"n"</formula>
    </cfRule>
  </conditionalFormatting>
  <conditionalFormatting sqref="F36:H37 J36:L37">
    <cfRule type="cellIs" dxfId="158" priority="75" stopIfTrue="1" operator="greaterThan">
      <formula>"n"</formula>
    </cfRule>
  </conditionalFormatting>
  <conditionalFormatting sqref="F44:H45 J44:L45">
    <cfRule type="cellIs" dxfId="157" priority="71" stopIfTrue="1" operator="greaterThan">
      <formula>"n"</formula>
    </cfRule>
  </conditionalFormatting>
  <conditionalFormatting sqref="F40:H41 J40:L41">
    <cfRule type="cellIs" dxfId="156" priority="73" stopIfTrue="1" operator="greaterThan">
      <formula>"n"</formula>
    </cfRule>
  </conditionalFormatting>
  <conditionalFormatting sqref="F42:H43 J42:L43">
    <cfRule type="cellIs" dxfId="155" priority="72" stopIfTrue="1" operator="greaterThan">
      <formula>"n"</formula>
    </cfRule>
  </conditionalFormatting>
  <conditionalFormatting sqref="F9:H9 J9:L9">
    <cfRule type="cellIs" dxfId="154" priority="67" operator="greaterThan">
      <formula>"n"</formula>
    </cfRule>
    <cfRule type="cellIs" dxfId="153" priority="68" operator="greaterThan">
      <formula>"b"</formula>
    </cfRule>
    <cfRule type="cellIs" dxfId="152" priority="69" operator="greaterThan">
      <formula>0</formula>
    </cfRule>
  </conditionalFormatting>
  <conditionalFormatting sqref="F10:H10 J10:L10">
    <cfRule type="cellIs" dxfId="151" priority="64" operator="greaterThan">
      <formula>"n"</formula>
    </cfRule>
    <cfRule type="cellIs" dxfId="150" priority="65" operator="greaterThan">
      <formula>"b"</formula>
    </cfRule>
    <cfRule type="cellIs" dxfId="149" priority="66" operator="greaterThan">
      <formula>0</formula>
    </cfRule>
  </conditionalFormatting>
  <conditionalFormatting sqref="F15:H15 J15:L15">
    <cfRule type="cellIs" dxfId="148" priority="46" operator="greaterThan">
      <formula>"n"</formula>
    </cfRule>
    <cfRule type="cellIs" dxfId="147" priority="47" operator="greaterThan">
      <formula>"b"</formula>
    </cfRule>
    <cfRule type="cellIs" dxfId="146" priority="48" operator="greaterThan">
      <formula>0</formula>
    </cfRule>
  </conditionalFormatting>
  <conditionalFormatting sqref="F11:H11 J11:L11">
    <cfRule type="cellIs" dxfId="145" priority="61" operator="greaterThan">
      <formula>"n"</formula>
    </cfRule>
    <cfRule type="cellIs" dxfId="144" priority="62" operator="greaterThan">
      <formula>"b"</formula>
    </cfRule>
    <cfRule type="cellIs" dxfId="143" priority="63" operator="greaterThan">
      <formula>0</formula>
    </cfRule>
  </conditionalFormatting>
  <conditionalFormatting sqref="F12:H12 J12:L12">
    <cfRule type="cellIs" dxfId="142" priority="58" operator="greaterThan">
      <formula>"n"</formula>
    </cfRule>
    <cfRule type="cellIs" dxfId="141" priority="59" operator="greaterThan">
      <formula>"b"</formula>
    </cfRule>
    <cfRule type="cellIs" dxfId="140" priority="60" operator="greaterThan">
      <formula>0</formula>
    </cfRule>
  </conditionalFormatting>
  <conditionalFormatting sqref="F16:H16 J16:L16">
    <cfRule type="cellIs" dxfId="139" priority="55" operator="greaterThan">
      <formula>"n"</formula>
    </cfRule>
    <cfRule type="cellIs" dxfId="138" priority="56" operator="greaterThan">
      <formula>"b"</formula>
    </cfRule>
    <cfRule type="cellIs" dxfId="137" priority="57" operator="greaterThan">
      <formula>0</formula>
    </cfRule>
  </conditionalFormatting>
  <conditionalFormatting sqref="J14:L14 F14:H14">
    <cfRule type="cellIs" dxfId="136" priority="52" operator="greaterThan">
      <formula>"n"</formula>
    </cfRule>
    <cfRule type="cellIs" dxfId="135" priority="53" operator="greaterThan">
      <formula>"b"</formula>
    </cfRule>
    <cfRule type="cellIs" dxfId="134" priority="54" operator="greaterThan">
      <formula>0</formula>
    </cfRule>
  </conditionalFormatting>
  <conditionalFormatting sqref="F13:H13 J13:L13">
    <cfRule type="cellIs" dxfId="133" priority="49" operator="greaterThan">
      <formula>"n"</formula>
    </cfRule>
    <cfRule type="cellIs" dxfId="132" priority="50" operator="greaterThan">
      <formula>"b"</formula>
    </cfRule>
    <cfRule type="cellIs" dxfId="131" priority="51" operator="greaterThan">
      <formula>0</formula>
    </cfRule>
  </conditionalFormatting>
  <conditionalFormatting sqref="F20:H20 J20:L20">
    <cfRule type="cellIs" dxfId="130" priority="37" operator="greaterThan">
      <formula>"n"</formula>
    </cfRule>
    <cfRule type="cellIs" dxfId="129" priority="38" operator="greaterThan">
      <formula>"b"</formula>
    </cfRule>
    <cfRule type="cellIs" dxfId="128" priority="39" operator="greaterThan">
      <formula>0</formula>
    </cfRule>
  </conditionalFormatting>
  <conditionalFormatting sqref="F18:H18 J18:L18">
    <cfRule type="cellIs" dxfId="127" priority="43" operator="greaterThan">
      <formula>"n"</formula>
    </cfRule>
    <cfRule type="cellIs" dxfId="126" priority="44" operator="greaterThan">
      <formula>"b"</formula>
    </cfRule>
    <cfRule type="cellIs" dxfId="125" priority="45" operator="greaterThan">
      <formula>0</formula>
    </cfRule>
  </conditionalFormatting>
  <conditionalFormatting sqref="F19:H19 J19:L19">
    <cfRule type="cellIs" dxfId="124" priority="40" operator="greaterThan">
      <formula>"n"</formula>
    </cfRule>
    <cfRule type="cellIs" dxfId="123" priority="41" operator="greaterThan">
      <formula>"b"</formula>
    </cfRule>
    <cfRule type="cellIs" dxfId="122" priority="42" operator="greaterThan">
      <formula>0</formula>
    </cfRule>
  </conditionalFormatting>
  <conditionalFormatting sqref="F23:H23 J23:L23">
    <cfRule type="cellIs" dxfId="121" priority="31" operator="greaterThan">
      <formula>"n"</formula>
    </cfRule>
    <cfRule type="cellIs" dxfId="120" priority="32" operator="greaterThan">
      <formula>"b"</formula>
    </cfRule>
    <cfRule type="cellIs" dxfId="119" priority="33" operator="greaterThan">
      <formula>0</formula>
    </cfRule>
  </conditionalFormatting>
  <conditionalFormatting sqref="F24:H24 J24:L24">
    <cfRule type="cellIs" dxfId="118" priority="28" operator="greaterThan">
      <formula>"n"</formula>
    </cfRule>
    <cfRule type="cellIs" dxfId="117" priority="29" operator="greaterThan">
      <formula>"b"</formula>
    </cfRule>
    <cfRule type="cellIs" dxfId="116" priority="30" operator="greaterThan">
      <formula>0</formula>
    </cfRule>
  </conditionalFormatting>
  <conditionalFormatting sqref="F25:H25 J25:L25">
    <cfRule type="cellIs" dxfId="115" priority="25" operator="greaterThan">
      <formula>"n"</formula>
    </cfRule>
    <cfRule type="cellIs" dxfId="114" priority="26" operator="greaterThan">
      <formula>"b"</formula>
    </cfRule>
    <cfRule type="cellIs" dxfId="113" priority="27" operator="greaterThan">
      <formula>0</formula>
    </cfRule>
  </conditionalFormatting>
  <conditionalFormatting sqref="F26:H26 J26:L26">
    <cfRule type="cellIs" dxfId="112" priority="24" operator="greaterThan">
      <formula>0</formula>
    </cfRule>
  </conditionalFormatting>
  <conditionalFormatting sqref="F26:H26 J26:L26">
    <cfRule type="cellIs" dxfId="111" priority="23" operator="greaterThan">
      <formula>"b"</formula>
    </cfRule>
  </conditionalFormatting>
  <conditionalFormatting sqref="F26:H26 J26:L26">
    <cfRule type="cellIs" dxfId="110" priority="22" operator="greaterThan">
      <formula>"n"</formula>
    </cfRule>
  </conditionalFormatting>
  <conditionalFormatting sqref="F27:H27 J27:L27">
    <cfRule type="cellIs" dxfId="109" priority="19" operator="greaterThan">
      <formula>"n"</formula>
    </cfRule>
    <cfRule type="cellIs" dxfId="108" priority="20" operator="greaterThan">
      <formula>"b"</formula>
    </cfRule>
    <cfRule type="cellIs" dxfId="107" priority="21" operator="greaterThan">
      <formula>0</formula>
    </cfRule>
  </conditionalFormatting>
  <conditionalFormatting sqref="F28:H28 J28:L28">
    <cfRule type="cellIs" dxfId="106" priority="18" operator="greaterThan">
      <formula>0</formula>
    </cfRule>
  </conditionalFormatting>
  <conditionalFormatting sqref="F28:H28 J28:L28">
    <cfRule type="cellIs" dxfId="105" priority="17" operator="greaterThan">
      <formula>"b"</formula>
    </cfRule>
  </conditionalFormatting>
  <conditionalFormatting sqref="F28:H28 J28:L28">
    <cfRule type="cellIs" dxfId="104" priority="16" operator="greaterThan">
      <formula>"n"</formula>
    </cfRule>
  </conditionalFormatting>
  <conditionalFormatting sqref="F29:H29 J29:L29">
    <cfRule type="cellIs" dxfId="103" priority="13" operator="greaterThan">
      <formula>"n"</formula>
    </cfRule>
    <cfRule type="cellIs" dxfId="102" priority="14" operator="greaterThan">
      <formula>"b"</formula>
    </cfRule>
    <cfRule type="cellIs" dxfId="101" priority="15" operator="greaterThan">
      <formula>0</formula>
    </cfRule>
  </conditionalFormatting>
  <conditionalFormatting sqref="F31:H31 J31:L31">
    <cfRule type="cellIs" dxfId="100" priority="10" operator="greaterThan">
      <formula>"n"</formula>
    </cfRule>
    <cfRule type="cellIs" dxfId="99" priority="11" operator="greaterThan">
      <formula>"b"</formula>
    </cfRule>
    <cfRule type="cellIs" dxfId="98" priority="12" operator="greaterThan">
      <formula>0</formula>
    </cfRule>
  </conditionalFormatting>
  <conditionalFormatting sqref="F32:H32 J32:L32">
    <cfRule type="cellIs" dxfId="97" priority="9" operator="greaterThan">
      <formula>0</formula>
    </cfRule>
  </conditionalFormatting>
  <conditionalFormatting sqref="F32:H32 J32:L32">
    <cfRule type="cellIs" dxfId="96" priority="8" operator="greaterThan">
      <formula>"b"</formula>
    </cfRule>
  </conditionalFormatting>
  <conditionalFormatting sqref="F32:H32 J32:L32">
    <cfRule type="cellIs" dxfId="95" priority="7" operator="greaterThan">
      <formula>"n"</formula>
    </cfRule>
  </conditionalFormatting>
  <conditionalFormatting sqref="F33:H33 J33:L33">
    <cfRule type="cellIs" dxfId="94" priority="6" operator="greaterThan">
      <formula>0</formula>
    </cfRule>
  </conditionalFormatting>
  <conditionalFormatting sqref="F33:H33 J33:L33">
    <cfRule type="cellIs" dxfId="93" priority="5" operator="greaterThan">
      <formula>"b"</formula>
    </cfRule>
  </conditionalFormatting>
  <conditionalFormatting sqref="F33:H33 J33:L33">
    <cfRule type="cellIs" dxfId="92" priority="4" operator="greaterThan">
      <formula>"n"</formula>
    </cfRule>
  </conditionalFormatting>
  <conditionalFormatting sqref="F22:H22 J22:L22">
    <cfRule type="cellIs" dxfId="91" priority="1" operator="greaterThan">
      <formula>"n"</formula>
    </cfRule>
    <cfRule type="cellIs" dxfId="90" priority="2" operator="greaterThan">
      <formula>"b"</formula>
    </cfRule>
    <cfRule type="cellIs" dxfId="89" priority="3" operator="greaterThan">
      <formula>0</formula>
    </cfRule>
  </conditionalFormatting>
  <dataValidations count="1">
    <dataValidation type="whole" allowBlank="1" sqref="F11:H11 F15:H15 F18:H21 F23:H23 F25:H25 F30:H30 F32:H47">
      <formula1>0</formula1>
      <formula2>999</formula2>
    </dataValidation>
  </dataValidations>
  <pageMargins left="0.78740157480314965" right="0.39370078740157483" top="0" bottom="0" header="0" footer="0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5"/>
  <sheetViews>
    <sheetView workbookViewId="0">
      <selection activeCell="E35" sqref="E34:E35"/>
    </sheetView>
  </sheetViews>
  <sheetFormatPr defaultColWidth="11.42578125" defaultRowHeight="12.75"/>
  <cols>
    <col min="1" max="1" width="3.28515625" style="2" customWidth="1"/>
    <col min="2" max="2" width="26.5703125" customWidth="1"/>
    <col min="3" max="3" width="12.8554687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4" width="7.7109375" style="2" customWidth="1"/>
    <col min="15" max="15" width="6.7109375" style="2" customWidth="1"/>
    <col min="16" max="16" width="12.7109375" style="2" customWidth="1"/>
    <col min="17" max="17" width="20.7109375" style="5" customWidth="1"/>
    <col min="18" max="18" width="14" style="4" customWidth="1"/>
  </cols>
  <sheetData>
    <row r="1" spans="1:18" ht="60" customHeight="1">
      <c r="A1" s="225" t="s">
        <v>20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1"/>
    </row>
    <row r="2" spans="1:18" ht="27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1"/>
    </row>
    <row r="3" spans="1:18" ht="18" customHeight="1">
      <c r="A3" s="229" t="s">
        <v>0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1"/>
    </row>
    <row r="4" spans="1:18" ht="16.5" customHeight="1"/>
    <row r="5" spans="1:18" ht="19.5" customHeight="1">
      <c r="A5" s="230" t="s">
        <v>1</v>
      </c>
      <c r="B5" s="230"/>
      <c r="C5" s="230"/>
      <c r="D5" s="6"/>
      <c r="E5" s="7"/>
      <c r="F5" s="230" t="s">
        <v>2</v>
      </c>
      <c r="G5" s="230"/>
      <c r="H5" s="230"/>
      <c r="I5" s="8"/>
      <c r="J5" s="231" t="s">
        <v>79</v>
      </c>
      <c r="K5" s="232"/>
      <c r="L5" s="232"/>
      <c r="M5" s="8"/>
      <c r="N5" s="8"/>
      <c r="O5" s="8"/>
      <c r="P5" s="9" t="s">
        <v>78</v>
      </c>
      <c r="R5" s="10"/>
    </row>
    <row r="6" spans="1:18" ht="22.5" customHeight="1">
      <c r="A6" s="233" t="s">
        <v>3</v>
      </c>
      <c r="B6" s="233"/>
      <c r="C6" s="233"/>
      <c r="D6" s="11"/>
      <c r="E6" s="12"/>
      <c r="F6" s="234" t="s">
        <v>4</v>
      </c>
      <c r="G6" s="234"/>
      <c r="H6" s="234"/>
      <c r="I6" s="8"/>
      <c r="J6" s="235" t="s">
        <v>5</v>
      </c>
      <c r="K6" s="235"/>
      <c r="L6" s="236"/>
      <c r="M6" s="13"/>
      <c r="N6" s="8"/>
      <c r="O6" s="8"/>
      <c r="P6" s="14" t="s">
        <v>6</v>
      </c>
      <c r="R6" s="15"/>
    </row>
    <row r="7" spans="1:18" ht="15" customHeight="1">
      <c r="A7" s="237" t="s">
        <v>7</v>
      </c>
      <c r="B7" s="238" t="s">
        <v>8</v>
      </c>
      <c r="C7" s="237" t="s">
        <v>9</v>
      </c>
      <c r="D7" s="239" t="s">
        <v>4</v>
      </c>
      <c r="E7" s="241" t="s">
        <v>10</v>
      </c>
      <c r="F7" s="242" t="s">
        <v>11</v>
      </c>
      <c r="G7" s="243"/>
      <c r="H7" s="243"/>
      <c r="I7" s="244"/>
      <c r="J7" s="242" t="s">
        <v>12</v>
      </c>
      <c r="K7" s="243"/>
      <c r="L7" s="243"/>
      <c r="M7" s="244"/>
      <c r="N7" s="245" t="s">
        <v>13</v>
      </c>
      <c r="O7" s="246" t="s">
        <v>14</v>
      </c>
      <c r="P7" s="248" t="s">
        <v>15</v>
      </c>
      <c r="Q7" s="250" t="s">
        <v>16</v>
      </c>
      <c r="R7"/>
    </row>
    <row r="8" spans="1:18" s="19" customFormat="1" ht="15" customHeight="1">
      <c r="A8" s="237"/>
      <c r="B8" s="238"/>
      <c r="C8" s="237"/>
      <c r="D8" s="240"/>
      <c r="E8" s="241"/>
      <c r="F8" s="16">
        <v>1</v>
      </c>
      <c r="G8" s="17">
        <v>2</v>
      </c>
      <c r="H8" s="17">
        <v>3</v>
      </c>
      <c r="I8" s="18" t="s">
        <v>17</v>
      </c>
      <c r="J8" s="16">
        <v>1</v>
      </c>
      <c r="K8" s="17">
        <v>2</v>
      </c>
      <c r="L8" s="17">
        <v>3</v>
      </c>
      <c r="M8" s="18" t="s">
        <v>17</v>
      </c>
      <c r="N8" s="245"/>
      <c r="O8" s="247"/>
      <c r="P8" s="249"/>
      <c r="Q8" s="251"/>
    </row>
    <row r="9" spans="1:18" ht="15" customHeight="1">
      <c r="A9" s="20"/>
      <c r="B9" s="68" t="s">
        <v>69</v>
      </c>
      <c r="C9" s="21"/>
      <c r="D9" s="22"/>
      <c r="E9" s="23"/>
      <c r="F9" s="24"/>
      <c r="G9" s="25"/>
      <c r="H9" s="25"/>
      <c r="I9" s="26"/>
      <c r="J9" s="27"/>
      <c r="K9" s="28"/>
      <c r="L9" s="28"/>
      <c r="M9" s="29"/>
      <c r="N9" s="30"/>
      <c r="O9" s="31"/>
      <c r="P9" s="32"/>
      <c r="Q9" s="33"/>
      <c r="R9"/>
    </row>
    <row r="10" spans="1:18" ht="15" customHeight="1">
      <c r="A10" s="34">
        <v>1</v>
      </c>
      <c r="B10" s="35" t="s">
        <v>70</v>
      </c>
      <c r="C10" s="36" t="s">
        <v>30</v>
      </c>
      <c r="D10" s="37" t="s">
        <v>28</v>
      </c>
      <c r="E10" s="38">
        <v>51.65</v>
      </c>
      <c r="F10" s="69">
        <v>42</v>
      </c>
      <c r="G10" s="47">
        <v>46</v>
      </c>
      <c r="H10" s="47" t="s">
        <v>71</v>
      </c>
      <c r="I10" s="26">
        <f>MAX(F10:H10)</f>
        <v>46</v>
      </c>
      <c r="J10" s="27">
        <v>52</v>
      </c>
      <c r="K10" s="28">
        <v>57</v>
      </c>
      <c r="L10" s="28">
        <v>64</v>
      </c>
      <c r="M10" s="29">
        <f>MAX(J10:L10)</f>
        <v>64</v>
      </c>
      <c r="N10" s="30">
        <f>SUM(I10,M10)</f>
        <v>110</v>
      </c>
      <c r="O10" s="31">
        <v>28</v>
      </c>
      <c r="P10" s="32">
        <f>IF(ISERROR(N10*10^(0.783497476*(LOG10(E10/153.655))^2)),"",N10*10^(0.783497476*(LOG10(E10/153.655))^2))</f>
        <v>164.83030058038636</v>
      </c>
      <c r="Q10" s="39" t="s">
        <v>34</v>
      </c>
      <c r="R10"/>
    </row>
    <row r="11" spans="1:18" ht="15" customHeight="1">
      <c r="A11" s="20"/>
      <c r="B11" s="40"/>
      <c r="C11" s="21"/>
      <c r="D11" s="22"/>
      <c r="E11" s="38"/>
      <c r="F11" s="27"/>
      <c r="G11" s="28"/>
      <c r="H11" s="28"/>
      <c r="I11" s="26"/>
      <c r="J11" s="27"/>
      <c r="K11" s="28"/>
      <c r="L11" s="28"/>
      <c r="M11" s="29"/>
      <c r="N11" s="30"/>
      <c r="O11" s="31"/>
      <c r="P11" s="32"/>
      <c r="Q11" s="41"/>
      <c r="R11"/>
    </row>
    <row r="12" spans="1:18" ht="15" customHeight="1">
      <c r="A12" s="20"/>
      <c r="B12" s="70" t="s">
        <v>73</v>
      </c>
      <c r="C12" s="42"/>
      <c r="D12" s="43"/>
      <c r="E12" s="23"/>
      <c r="F12" s="44"/>
      <c r="G12" s="28"/>
      <c r="H12" s="28"/>
      <c r="I12" s="26"/>
      <c r="J12" s="27"/>
      <c r="K12" s="28"/>
      <c r="L12" s="28"/>
      <c r="M12" s="29"/>
      <c r="N12" s="30"/>
      <c r="O12" s="31"/>
      <c r="P12" s="32"/>
      <c r="Q12" s="33"/>
    </row>
    <row r="13" spans="1:18" ht="15" customHeight="1">
      <c r="A13" s="34">
        <v>1</v>
      </c>
      <c r="B13" s="35" t="s">
        <v>74</v>
      </c>
      <c r="C13" s="36" t="s">
        <v>58</v>
      </c>
      <c r="D13" s="71" t="s">
        <v>59</v>
      </c>
      <c r="E13" s="38">
        <v>73.3</v>
      </c>
      <c r="F13" s="69">
        <v>70</v>
      </c>
      <c r="G13" s="47">
        <v>75</v>
      </c>
      <c r="H13" s="47" t="s">
        <v>75</v>
      </c>
      <c r="I13" s="26">
        <f>MAX(F13:H13)</f>
        <v>75</v>
      </c>
      <c r="J13" s="27">
        <v>80</v>
      </c>
      <c r="K13" s="28">
        <v>85</v>
      </c>
      <c r="L13" s="28" t="s">
        <v>75</v>
      </c>
      <c r="M13" s="29">
        <f>MAX(J13:L13)</f>
        <v>85</v>
      </c>
      <c r="N13" s="30">
        <f>SUM(I13,M13)</f>
        <v>160</v>
      </c>
      <c r="O13" s="31">
        <v>28</v>
      </c>
      <c r="P13" s="32">
        <f>IF(ISERROR(N13*10^(0.783497476*(LOG10(E13/153.655))^2)),"",N13*10^(0.783497476*(LOG10(E13/153.655))^2))</f>
        <v>192.78586631194662</v>
      </c>
      <c r="Q13" s="39" t="s">
        <v>60</v>
      </c>
    </row>
    <row r="14" spans="1:18" ht="15" customHeight="1">
      <c r="A14" s="20">
        <v>2</v>
      </c>
      <c r="B14" s="40" t="s">
        <v>46</v>
      </c>
      <c r="C14" s="21" t="s">
        <v>27</v>
      </c>
      <c r="D14" s="72" t="s">
        <v>21</v>
      </c>
      <c r="E14" s="56">
        <v>72.650000000000006</v>
      </c>
      <c r="F14" s="46">
        <v>58</v>
      </c>
      <c r="G14" s="47">
        <v>61</v>
      </c>
      <c r="H14" s="47">
        <v>63</v>
      </c>
      <c r="I14" s="26">
        <f>MAX(F14:H14)</f>
        <v>63</v>
      </c>
      <c r="J14" s="27">
        <v>70</v>
      </c>
      <c r="K14" s="28">
        <v>74</v>
      </c>
      <c r="L14" s="28" t="s">
        <v>76</v>
      </c>
      <c r="M14" s="29">
        <f>MAX(J14:L14)</f>
        <v>74</v>
      </c>
      <c r="N14" s="30">
        <f>SUM(I14,M14)</f>
        <v>137</v>
      </c>
      <c r="O14" s="31">
        <v>25</v>
      </c>
      <c r="P14" s="32">
        <f>IF(ISERROR(N14*10^(0.75194503*(LOG10(E14/175.508))^2)),"",N14*10^(0.75194503*(LOG10(E14/175.508))^2))</f>
        <v>176.6273454261835</v>
      </c>
      <c r="Q14" s="57" t="s">
        <v>33</v>
      </c>
    </row>
    <row r="15" spans="1:18" ht="15" hidden="1" customHeight="1">
      <c r="A15" s="50"/>
      <c r="B15" s="35"/>
      <c r="C15" s="51"/>
      <c r="D15" s="37"/>
      <c r="E15" s="48"/>
      <c r="F15" s="49"/>
      <c r="G15" s="28"/>
      <c r="H15" s="28"/>
      <c r="I15" s="26"/>
      <c r="J15" s="27"/>
      <c r="K15" s="28"/>
      <c r="L15" s="28"/>
      <c r="M15" s="29"/>
      <c r="N15" s="30"/>
      <c r="O15" s="31"/>
      <c r="P15" s="32"/>
      <c r="Q15" s="35"/>
    </row>
  </sheetData>
  <mergeCells count="20">
    <mergeCell ref="N7:N8"/>
    <mergeCell ref="O7:O8"/>
    <mergeCell ref="P7:P8"/>
    <mergeCell ref="Q7:Q8"/>
    <mergeCell ref="A1:Q1"/>
    <mergeCell ref="A2:Q2"/>
    <mergeCell ref="A3:Q3"/>
    <mergeCell ref="A5:C5"/>
    <mergeCell ref="F5:H5"/>
    <mergeCell ref="J5:L5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</mergeCells>
  <phoneticPr fontId="38" type="noConversion"/>
  <conditionalFormatting sqref="F9:H9 J9:L9 J11:L12 F11:H12 F15:H15 J15:L15">
    <cfRule type="cellIs" dxfId="88" priority="23" stopIfTrue="1" operator="greaterThan">
      <formula>"n"</formula>
    </cfRule>
  </conditionalFormatting>
  <conditionalFormatting sqref="F10:H10 J10:L10">
    <cfRule type="cellIs" dxfId="87" priority="9" operator="greaterThan">
      <formula>0</formula>
    </cfRule>
  </conditionalFormatting>
  <conditionalFormatting sqref="F10:H10 J10:L10">
    <cfRule type="cellIs" dxfId="86" priority="8" operator="greaterThan">
      <formula>"b"</formula>
    </cfRule>
  </conditionalFormatting>
  <conditionalFormatting sqref="F10:H10 J10:L10">
    <cfRule type="cellIs" dxfId="85" priority="7" operator="greaterThan">
      <formula>"n"</formula>
    </cfRule>
  </conditionalFormatting>
  <conditionalFormatting sqref="F13:H13 J13:L13">
    <cfRule type="cellIs" dxfId="84" priority="4" operator="greaterThan">
      <formula>"n"</formula>
    </cfRule>
    <cfRule type="cellIs" dxfId="83" priority="5" operator="greaterThan">
      <formula>"b"</formula>
    </cfRule>
    <cfRule type="cellIs" dxfId="82" priority="6" operator="greaterThan">
      <formula>0</formula>
    </cfRule>
  </conditionalFormatting>
  <conditionalFormatting sqref="F14:H14 J14:L14">
    <cfRule type="cellIs" dxfId="81" priority="1" operator="greaterThan">
      <formula>"n"</formula>
    </cfRule>
    <cfRule type="cellIs" dxfId="80" priority="2" operator="greaterThan">
      <formula>"b"</formula>
    </cfRule>
    <cfRule type="cellIs" dxfId="79" priority="3" operator="greaterThan">
      <formula>0</formula>
    </cfRule>
  </conditionalFormatting>
  <dataValidations count="1">
    <dataValidation type="whole" allowBlank="1" sqref="F11:H12">
      <formula1>0</formula1>
      <formula2>999</formula2>
    </dataValidation>
  </dataValidations>
  <pageMargins left="0.78740157480314965" right="0.39370078740157483" top="0.98425196850393704" bottom="0" header="0" footer="0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29"/>
  <sheetViews>
    <sheetView workbookViewId="0">
      <selection activeCell="N33" sqref="N33"/>
    </sheetView>
  </sheetViews>
  <sheetFormatPr defaultColWidth="11.42578125" defaultRowHeight="12.75"/>
  <cols>
    <col min="1" max="1" width="3.28515625" style="2" customWidth="1"/>
    <col min="2" max="2" width="22.85546875" customWidth="1"/>
    <col min="3" max="3" width="12.8554687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4" width="7.7109375" style="2" customWidth="1"/>
    <col min="15" max="15" width="6.7109375" style="2" customWidth="1"/>
    <col min="16" max="16" width="12.7109375" style="2" customWidth="1"/>
    <col min="17" max="17" width="18.5703125" style="5" customWidth="1"/>
    <col min="18" max="18" width="14" style="4" customWidth="1"/>
  </cols>
  <sheetData>
    <row r="1" spans="1:18" ht="60" customHeight="1">
      <c r="A1" s="271" t="s">
        <v>20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1"/>
    </row>
    <row r="2" spans="1:18" ht="27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1"/>
    </row>
    <row r="3" spans="1:18" ht="18" customHeight="1">
      <c r="A3" s="275" t="s">
        <v>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1"/>
    </row>
    <row r="4" spans="1:18" ht="16.5" customHeight="1">
      <c r="A4" s="117"/>
      <c r="B4" s="118"/>
      <c r="C4" s="117"/>
      <c r="D4" s="119"/>
      <c r="E4" s="120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21"/>
    </row>
    <row r="5" spans="1:18" ht="19.5" customHeight="1">
      <c r="A5" s="276" t="s">
        <v>1</v>
      </c>
      <c r="B5" s="276"/>
      <c r="C5" s="276"/>
      <c r="D5" s="122"/>
      <c r="E5" s="123"/>
      <c r="F5" s="276" t="s">
        <v>2</v>
      </c>
      <c r="G5" s="276"/>
      <c r="H5" s="276"/>
      <c r="I5" s="124"/>
      <c r="J5" s="277" t="s">
        <v>79</v>
      </c>
      <c r="K5" s="278"/>
      <c r="L5" s="278"/>
      <c r="M5" s="124"/>
      <c r="N5" s="124"/>
      <c r="O5" s="124"/>
      <c r="P5" s="125" t="s">
        <v>124</v>
      </c>
      <c r="Q5" s="121"/>
      <c r="R5" s="10"/>
    </row>
    <row r="6" spans="1:18" ht="22.5" customHeight="1">
      <c r="A6" s="252" t="s">
        <v>3</v>
      </c>
      <c r="B6" s="252"/>
      <c r="C6" s="252"/>
      <c r="D6" s="126"/>
      <c r="E6" s="127"/>
      <c r="F6" s="253" t="s">
        <v>4</v>
      </c>
      <c r="G6" s="253"/>
      <c r="H6" s="253"/>
      <c r="I6" s="124"/>
      <c r="J6" s="254" t="s">
        <v>5</v>
      </c>
      <c r="K6" s="254"/>
      <c r="L6" s="255"/>
      <c r="M6" s="128"/>
      <c r="N6" s="124"/>
      <c r="O6" s="124"/>
      <c r="P6" s="129" t="s">
        <v>6</v>
      </c>
      <c r="Q6" s="121"/>
      <c r="R6" s="15"/>
    </row>
    <row r="7" spans="1:18" ht="15" customHeight="1">
      <c r="A7" s="256" t="s">
        <v>7</v>
      </c>
      <c r="B7" s="257" t="s">
        <v>8</v>
      </c>
      <c r="C7" s="256" t="s">
        <v>9</v>
      </c>
      <c r="D7" s="258" t="s">
        <v>4</v>
      </c>
      <c r="E7" s="260" t="s">
        <v>10</v>
      </c>
      <c r="F7" s="261" t="s">
        <v>11</v>
      </c>
      <c r="G7" s="262"/>
      <c r="H7" s="262"/>
      <c r="I7" s="263"/>
      <c r="J7" s="261" t="s">
        <v>12</v>
      </c>
      <c r="K7" s="262"/>
      <c r="L7" s="262"/>
      <c r="M7" s="263"/>
      <c r="N7" s="264" t="s">
        <v>13</v>
      </c>
      <c r="O7" s="265" t="s">
        <v>14</v>
      </c>
      <c r="P7" s="267" t="s">
        <v>15</v>
      </c>
      <c r="Q7" s="269" t="s">
        <v>16</v>
      </c>
      <c r="R7"/>
    </row>
    <row r="8" spans="1:18" s="19" customFormat="1" ht="15" customHeight="1">
      <c r="A8" s="256"/>
      <c r="B8" s="257"/>
      <c r="C8" s="256"/>
      <c r="D8" s="259"/>
      <c r="E8" s="260"/>
      <c r="F8" s="130">
        <v>1</v>
      </c>
      <c r="G8" s="131">
        <v>2</v>
      </c>
      <c r="H8" s="131">
        <v>3</v>
      </c>
      <c r="I8" s="132" t="s">
        <v>17</v>
      </c>
      <c r="J8" s="130">
        <v>1</v>
      </c>
      <c r="K8" s="131">
        <v>2</v>
      </c>
      <c r="L8" s="131">
        <v>3</v>
      </c>
      <c r="M8" s="132" t="s">
        <v>17</v>
      </c>
      <c r="N8" s="264"/>
      <c r="O8" s="266"/>
      <c r="P8" s="268"/>
      <c r="Q8" s="270"/>
    </row>
    <row r="9" spans="1:18" ht="15" customHeight="1">
      <c r="A9" s="133"/>
      <c r="B9" s="134" t="s">
        <v>116</v>
      </c>
      <c r="C9" s="135"/>
      <c r="D9" s="131"/>
      <c r="E9" s="136"/>
      <c r="F9" s="137"/>
      <c r="G9" s="138"/>
      <c r="H9" s="139"/>
      <c r="I9" s="140">
        <f t="shared" ref="I9:I17" si="0">MAX(F9:H9)</f>
        <v>0</v>
      </c>
      <c r="J9" s="141"/>
      <c r="K9" s="142"/>
      <c r="L9" s="142"/>
      <c r="M9" s="140">
        <f t="shared" ref="M9:M17" si="1">MAX(J9:L9)</f>
        <v>0</v>
      </c>
      <c r="N9" s="143">
        <f t="shared" ref="N9:N17" si="2">SUM(I9,M9)</f>
        <v>0</v>
      </c>
      <c r="O9" s="144"/>
      <c r="P9" s="145" t="str">
        <f t="shared" ref="P9:P17" si="3">IF(ISERROR(N9*10^(0.75194503*(LOG10(E9/175.508))^2)),"",N9*10^(0.75194503*(LOG10(E9/175.508))^2))</f>
        <v/>
      </c>
      <c r="Q9" s="146"/>
    </row>
    <row r="10" spans="1:18" ht="15" customHeight="1">
      <c r="A10" s="147">
        <v>1</v>
      </c>
      <c r="B10" s="148" t="s">
        <v>43</v>
      </c>
      <c r="C10" s="149" t="s">
        <v>25</v>
      </c>
      <c r="D10" s="150" t="s">
        <v>21</v>
      </c>
      <c r="E10" s="151">
        <v>60.2</v>
      </c>
      <c r="F10" s="152">
        <v>55</v>
      </c>
      <c r="G10" s="153" t="s">
        <v>93</v>
      </c>
      <c r="H10" s="153" t="s">
        <v>93</v>
      </c>
      <c r="I10" s="140">
        <f>MAX(F10:H10)</f>
        <v>55</v>
      </c>
      <c r="J10" s="141">
        <v>75</v>
      </c>
      <c r="K10" s="142">
        <v>80</v>
      </c>
      <c r="L10" s="142">
        <v>85</v>
      </c>
      <c r="M10" s="140">
        <f>MAX(J10:L10)</f>
        <v>85</v>
      </c>
      <c r="N10" s="143">
        <f>SUM(I10,M10)</f>
        <v>140</v>
      </c>
      <c r="O10" s="144">
        <v>28</v>
      </c>
      <c r="P10" s="145">
        <f>IF(ISERROR(N10*10^(0.75194503*(LOG10(E10/175.508))^2)),"",N10*10^(0.75194503*(LOG10(E10/175.508))^2))</f>
        <v>203.4735313668244</v>
      </c>
      <c r="Q10" s="154" t="s">
        <v>31</v>
      </c>
    </row>
    <row r="11" spans="1:18" ht="15" customHeight="1">
      <c r="A11" s="133"/>
      <c r="B11" s="155"/>
      <c r="C11" s="135"/>
      <c r="D11" s="131"/>
      <c r="E11" s="136"/>
      <c r="F11" s="137"/>
      <c r="G11" s="138"/>
      <c r="H11" s="139"/>
      <c r="I11" s="140">
        <f t="shared" si="0"/>
        <v>0</v>
      </c>
      <c r="J11" s="141"/>
      <c r="K11" s="142"/>
      <c r="L11" s="142"/>
      <c r="M11" s="140">
        <f t="shared" si="1"/>
        <v>0</v>
      </c>
      <c r="N11" s="143">
        <f t="shared" si="2"/>
        <v>0</v>
      </c>
      <c r="O11" s="144"/>
      <c r="P11" s="145" t="str">
        <f t="shared" si="3"/>
        <v/>
      </c>
      <c r="Q11" s="146"/>
    </row>
    <row r="12" spans="1:18" ht="15" customHeight="1">
      <c r="A12" s="147"/>
      <c r="B12" s="156" t="s">
        <v>118</v>
      </c>
      <c r="C12" s="157"/>
      <c r="D12" s="158"/>
      <c r="E12" s="159"/>
      <c r="F12" s="137"/>
      <c r="G12" s="138"/>
      <c r="H12" s="138"/>
      <c r="I12" s="140">
        <f t="shared" si="0"/>
        <v>0</v>
      </c>
      <c r="J12" s="141"/>
      <c r="K12" s="142"/>
      <c r="L12" s="142"/>
      <c r="M12" s="140">
        <f t="shared" si="1"/>
        <v>0</v>
      </c>
      <c r="N12" s="143">
        <f t="shared" si="2"/>
        <v>0</v>
      </c>
      <c r="O12" s="144"/>
      <c r="P12" s="145" t="str">
        <f t="shared" si="3"/>
        <v/>
      </c>
      <c r="Q12" s="160"/>
    </row>
    <row r="13" spans="1:18" ht="15" customHeight="1">
      <c r="A13" s="133">
        <v>1</v>
      </c>
      <c r="B13" s="161" t="s">
        <v>119</v>
      </c>
      <c r="C13" s="162" t="s">
        <v>120</v>
      </c>
      <c r="D13" s="163" t="s">
        <v>59</v>
      </c>
      <c r="E13" s="164">
        <v>68.8</v>
      </c>
      <c r="F13" s="165">
        <v>107</v>
      </c>
      <c r="G13" s="166" t="s">
        <v>121</v>
      </c>
      <c r="H13" s="166" t="s">
        <v>121</v>
      </c>
      <c r="I13" s="140">
        <f>MAX(F13:H13)</f>
        <v>107</v>
      </c>
      <c r="J13" s="167">
        <v>130</v>
      </c>
      <c r="K13" s="168">
        <v>133</v>
      </c>
      <c r="L13" s="168" t="s">
        <v>122</v>
      </c>
      <c r="M13" s="140">
        <f>MAX(J13:L13)</f>
        <v>133</v>
      </c>
      <c r="N13" s="143">
        <f>SUM(I13,M13)</f>
        <v>240</v>
      </c>
      <c r="O13" s="144">
        <v>28</v>
      </c>
      <c r="P13" s="145">
        <f>IF(ISERROR(N13*10^(0.75194503*(LOG10(E13/175.508))^2)),"",N13*10^(0.75194503*(LOG10(E13/175.508))^2))</f>
        <v>319.58899260351785</v>
      </c>
      <c r="Q13" s="169" t="s">
        <v>62</v>
      </c>
    </row>
    <row r="14" spans="1:18" ht="15" customHeight="1">
      <c r="A14" s="147">
        <v>2</v>
      </c>
      <c r="B14" s="170" t="s">
        <v>39</v>
      </c>
      <c r="C14" s="171" t="s">
        <v>84</v>
      </c>
      <c r="D14" s="172" t="s">
        <v>21</v>
      </c>
      <c r="E14" s="173">
        <v>68.75</v>
      </c>
      <c r="F14" s="174">
        <v>75</v>
      </c>
      <c r="G14" s="175">
        <v>82</v>
      </c>
      <c r="H14" s="175" t="s">
        <v>85</v>
      </c>
      <c r="I14" s="140">
        <f>MAX(F14:H14)</f>
        <v>82</v>
      </c>
      <c r="J14" s="167">
        <v>100</v>
      </c>
      <c r="K14" s="168" t="s">
        <v>86</v>
      </c>
      <c r="L14" s="168" t="s">
        <v>86</v>
      </c>
      <c r="M14" s="140">
        <f>MAX(J14:L14)</f>
        <v>100</v>
      </c>
      <c r="N14" s="143">
        <f>SUM(I14,M14)</f>
        <v>182</v>
      </c>
      <c r="O14" s="144">
        <v>25</v>
      </c>
      <c r="P14" s="145">
        <f>IF(ISERROR(N14*10^(0.75194503*(LOG10(E14/175.508))^2)),"",N14*10^(0.75194503*(LOG10(E14/175.508))^2))</f>
        <v>242.46282008913903</v>
      </c>
      <c r="Q14" s="161" t="s">
        <v>31</v>
      </c>
    </row>
    <row r="15" spans="1:18" ht="15" customHeight="1">
      <c r="A15" s="133">
        <v>3</v>
      </c>
      <c r="B15" s="176" t="s">
        <v>37</v>
      </c>
      <c r="C15" s="177" t="s">
        <v>29</v>
      </c>
      <c r="D15" s="178" t="s">
        <v>28</v>
      </c>
      <c r="E15" s="179">
        <v>68.7</v>
      </c>
      <c r="F15" s="180">
        <v>55</v>
      </c>
      <c r="G15" s="181" t="s">
        <v>101</v>
      </c>
      <c r="H15" s="181">
        <v>62</v>
      </c>
      <c r="I15" s="140">
        <f>MAX(F15:H15)</f>
        <v>62</v>
      </c>
      <c r="J15" s="141">
        <v>70</v>
      </c>
      <c r="K15" s="142">
        <v>80</v>
      </c>
      <c r="L15" s="142" t="s">
        <v>102</v>
      </c>
      <c r="M15" s="140">
        <f>MAX(J15:L15)</f>
        <v>80</v>
      </c>
      <c r="N15" s="143">
        <f>SUM(I15,M15)</f>
        <v>142</v>
      </c>
      <c r="O15" s="144">
        <v>23</v>
      </c>
      <c r="P15" s="145">
        <f>IF(ISERROR(N15*10^(0.75194503*(LOG10(E15/175.508))^2)),"",N15*10^(0.75194503*(LOG10(E15/175.508))^2))</f>
        <v>189.25858653696505</v>
      </c>
      <c r="Q15" s="182" t="s">
        <v>33</v>
      </c>
    </row>
    <row r="16" spans="1:18" ht="15" customHeight="1">
      <c r="A16" s="147"/>
      <c r="B16" s="183"/>
      <c r="C16" s="157"/>
      <c r="D16" s="158"/>
      <c r="E16" s="159"/>
      <c r="F16" s="137"/>
      <c r="G16" s="138"/>
      <c r="H16" s="138"/>
      <c r="I16" s="140">
        <f t="shared" si="0"/>
        <v>0</v>
      </c>
      <c r="J16" s="141"/>
      <c r="K16" s="142"/>
      <c r="L16" s="142"/>
      <c r="M16" s="140">
        <f t="shared" si="1"/>
        <v>0</v>
      </c>
      <c r="N16" s="143">
        <f t="shared" si="2"/>
        <v>0</v>
      </c>
      <c r="O16" s="144"/>
      <c r="P16" s="145" t="str">
        <f t="shared" si="3"/>
        <v/>
      </c>
      <c r="Q16" s="160"/>
    </row>
    <row r="17" spans="1:17" ht="15" customHeight="1">
      <c r="A17" s="133"/>
      <c r="B17" s="134" t="s">
        <v>117</v>
      </c>
      <c r="C17" s="135"/>
      <c r="D17" s="131"/>
      <c r="E17" s="136"/>
      <c r="F17" s="137"/>
      <c r="G17" s="138"/>
      <c r="H17" s="139"/>
      <c r="I17" s="140">
        <f t="shared" si="0"/>
        <v>0</v>
      </c>
      <c r="J17" s="141"/>
      <c r="K17" s="142"/>
      <c r="L17" s="142"/>
      <c r="M17" s="140">
        <f t="shared" si="1"/>
        <v>0</v>
      </c>
      <c r="N17" s="143">
        <f t="shared" si="2"/>
        <v>0</v>
      </c>
      <c r="O17" s="144"/>
      <c r="P17" s="145" t="str">
        <f t="shared" si="3"/>
        <v/>
      </c>
      <c r="Q17" s="146"/>
    </row>
    <row r="18" spans="1:17" ht="15" customHeight="1">
      <c r="A18" s="147">
        <v>1</v>
      </c>
      <c r="B18" s="176" t="s">
        <v>47</v>
      </c>
      <c r="C18" s="177" t="s">
        <v>53</v>
      </c>
      <c r="D18" s="178" t="s">
        <v>59</v>
      </c>
      <c r="E18" s="179">
        <v>76.599999999999994</v>
      </c>
      <c r="F18" s="141">
        <v>105</v>
      </c>
      <c r="G18" s="142">
        <v>110</v>
      </c>
      <c r="H18" s="142">
        <v>113</v>
      </c>
      <c r="I18" s="140">
        <f t="shared" ref="I18:I27" si="4">MAX(F18:H18)</f>
        <v>113</v>
      </c>
      <c r="J18" s="141">
        <v>130</v>
      </c>
      <c r="K18" s="142">
        <v>136</v>
      </c>
      <c r="L18" s="142">
        <v>141</v>
      </c>
      <c r="M18" s="140">
        <f t="shared" ref="M18:M27" si="5">MAX(J18:L18)</f>
        <v>141</v>
      </c>
      <c r="N18" s="143">
        <f t="shared" ref="N18:N27" si="6">SUM(I18,M18)</f>
        <v>254</v>
      </c>
      <c r="O18" s="144">
        <v>28</v>
      </c>
      <c r="P18" s="145">
        <f t="shared" ref="P18:P27" si="7">IF(ISERROR(N18*10^(0.75194503*(LOG10(E18/175.508))^2)),"",N18*10^(0.75194503*(LOG10(E18/175.508))^2))</f>
        <v>317.92354409548022</v>
      </c>
      <c r="Q18" s="182" t="s">
        <v>19</v>
      </c>
    </row>
    <row r="19" spans="1:17" ht="15" customHeight="1">
      <c r="A19" s="147">
        <v>4</v>
      </c>
      <c r="B19" s="183" t="s">
        <v>129</v>
      </c>
      <c r="C19" s="157" t="s">
        <v>130</v>
      </c>
      <c r="D19" s="184" t="s">
        <v>133</v>
      </c>
      <c r="E19" s="185">
        <v>76.7</v>
      </c>
      <c r="F19" s="141">
        <v>100</v>
      </c>
      <c r="G19" s="142">
        <v>107</v>
      </c>
      <c r="H19" s="142">
        <v>111</v>
      </c>
      <c r="I19" s="140">
        <f t="shared" si="4"/>
        <v>111</v>
      </c>
      <c r="J19" s="141">
        <v>120</v>
      </c>
      <c r="K19" s="142">
        <v>126</v>
      </c>
      <c r="L19" s="142" t="s">
        <v>131</v>
      </c>
      <c r="M19" s="140">
        <f t="shared" si="5"/>
        <v>126</v>
      </c>
      <c r="N19" s="143">
        <f t="shared" si="6"/>
        <v>237</v>
      </c>
      <c r="O19" s="144">
        <v>25</v>
      </c>
      <c r="P19" s="145">
        <f t="shared" si="7"/>
        <v>296.43586692868365</v>
      </c>
      <c r="Q19" s="160" t="s">
        <v>132</v>
      </c>
    </row>
    <row r="20" spans="1:17" ht="15" customHeight="1">
      <c r="A20" s="133">
        <v>2</v>
      </c>
      <c r="B20" s="183" t="s">
        <v>45</v>
      </c>
      <c r="C20" s="186" t="s">
        <v>89</v>
      </c>
      <c r="D20" s="184" t="s">
        <v>21</v>
      </c>
      <c r="E20" s="187">
        <v>76.099999999999994</v>
      </c>
      <c r="F20" s="152">
        <v>90</v>
      </c>
      <c r="G20" s="153" t="s">
        <v>88</v>
      </c>
      <c r="H20" s="153" t="s">
        <v>90</v>
      </c>
      <c r="I20" s="140">
        <f t="shared" si="4"/>
        <v>90</v>
      </c>
      <c r="J20" s="141">
        <v>115</v>
      </c>
      <c r="K20" s="142" t="s">
        <v>91</v>
      </c>
      <c r="L20" s="142" t="s">
        <v>91</v>
      </c>
      <c r="M20" s="140">
        <f t="shared" si="5"/>
        <v>115</v>
      </c>
      <c r="N20" s="143">
        <f t="shared" si="6"/>
        <v>205</v>
      </c>
      <c r="O20" s="144">
        <v>23</v>
      </c>
      <c r="P20" s="145">
        <f t="shared" si="7"/>
        <v>257.50698467685692</v>
      </c>
      <c r="Q20" s="183" t="s">
        <v>31</v>
      </c>
    </row>
    <row r="21" spans="1:17" ht="15" customHeight="1">
      <c r="A21" s="147">
        <v>3</v>
      </c>
      <c r="B21" s="176" t="s">
        <v>40</v>
      </c>
      <c r="C21" s="177" t="s">
        <v>22</v>
      </c>
      <c r="D21" s="178" t="s">
        <v>21</v>
      </c>
      <c r="E21" s="159">
        <v>73.3</v>
      </c>
      <c r="F21" s="152">
        <v>65</v>
      </c>
      <c r="G21" s="153">
        <v>70</v>
      </c>
      <c r="H21" s="153">
        <v>75</v>
      </c>
      <c r="I21" s="140">
        <f t="shared" si="4"/>
        <v>75</v>
      </c>
      <c r="J21" s="141">
        <v>80</v>
      </c>
      <c r="K21" s="142">
        <v>90</v>
      </c>
      <c r="L21" s="142">
        <v>95</v>
      </c>
      <c r="M21" s="140">
        <f t="shared" si="5"/>
        <v>95</v>
      </c>
      <c r="N21" s="143">
        <f t="shared" si="6"/>
        <v>170</v>
      </c>
      <c r="O21" s="144">
        <v>22</v>
      </c>
      <c r="P21" s="145">
        <f t="shared" si="7"/>
        <v>218.05651042611558</v>
      </c>
      <c r="Q21" s="154" t="s">
        <v>31</v>
      </c>
    </row>
    <row r="22" spans="1:17" ht="15" customHeight="1">
      <c r="A22" s="133">
        <v>4</v>
      </c>
      <c r="B22" s="176" t="s">
        <v>41</v>
      </c>
      <c r="C22" s="177" t="s">
        <v>23</v>
      </c>
      <c r="D22" s="178" t="s">
        <v>21</v>
      </c>
      <c r="E22" s="179">
        <v>75.95</v>
      </c>
      <c r="F22" s="141">
        <v>63</v>
      </c>
      <c r="G22" s="142" t="s">
        <v>87</v>
      </c>
      <c r="H22" s="142">
        <v>68</v>
      </c>
      <c r="I22" s="140">
        <f t="shared" si="4"/>
        <v>68</v>
      </c>
      <c r="J22" s="141">
        <v>80</v>
      </c>
      <c r="K22" s="142">
        <v>90</v>
      </c>
      <c r="L22" s="142" t="s">
        <v>88</v>
      </c>
      <c r="M22" s="140">
        <f t="shared" si="5"/>
        <v>90</v>
      </c>
      <c r="N22" s="143">
        <f t="shared" si="6"/>
        <v>158</v>
      </c>
      <c r="O22" s="144">
        <v>21</v>
      </c>
      <c r="P22" s="145">
        <f t="shared" si="7"/>
        <v>198.68288552868623</v>
      </c>
      <c r="Q22" s="160" t="s">
        <v>31</v>
      </c>
    </row>
    <row r="23" spans="1:17" ht="15" customHeight="1">
      <c r="A23" s="147"/>
      <c r="B23" s="183"/>
      <c r="C23" s="157"/>
      <c r="D23" s="158"/>
      <c r="E23" s="159"/>
      <c r="F23" s="137"/>
      <c r="G23" s="138"/>
      <c r="H23" s="138"/>
      <c r="I23" s="140">
        <f t="shared" si="4"/>
        <v>0</v>
      </c>
      <c r="J23" s="141"/>
      <c r="K23" s="142"/>
      <c r="L23" s="142"/>
      <c r="M23" s="140">
        <f t="shared" si="5"/>
        <v>0</v>
      </c>
      <c r="N23" s="143">
        <f t="shared" si="6"/>
        <v>0</v>
      </c>
      <c r="O23" s="144"/>
      <c r="P23" s="145" t="str">
        <f t="shared" si="7"/>
        <v/>
      </c>
      <c r="Q23" s="160"/>
    </row>
    <row r="24" spans="1:17" ht="15" customHeight="1">
      <c r="A24" s="147"/>
      <c r="B24" s="156" t="s">
        <v>123</v>
      </c>
      <c r="C24" s="157"/>
      <c r="D24" s="158"/>
      <c r="E24" s="159"/>
      <c r="F24" s="137"/>
      <c r="G24" s="138"/>
      <c r="H24" s="138"/>
      <c r="I24" s="140">
        <f t="shared" si="4"/>
        <v>0</v>
      </c>
      <c r="J24" s="141"/>
      <c r="K24" s="142"/>
      <c r="L24" s="142"/>
      <c r="M24" s="140">
        <f t="shared" si="5"/>
        <v>0</v>
      </c>
      <c r="N24" s="143">
        <f t="shared" si="6"/>
        <v>0</v>
      </c>
      <c r="O24" s="144"/>
      <c r="P24" s="145" t="str">
        <f t="shared" si="7"/>
        <v/>
      </c>
      <c r="Q24" s="160"/>
    </row>
    <row r="25" spans="1:17" ht="15" customHeight="1">
      <c r="A25" s="147">
        <v>1</v>
      </c>
      <c r="B25" s="188" t="s">
        <v>48</v>
      </c>
      <c r="C25" s="162" t="s">
        <v>54</v>
      </c>
      <c r="D25" s="189" t="s">
        <v>59</v>
      </c>
      <c r="E25" s="190">
        <v>84.8</v>
      </c>
      <c r="F25" s="191">
        <v>121</v>
      </c>
      <c r="G25" s="168">
        <v>125</v>
      </c>
      <c r="H25" s="168" t="s">
        <v>98</v>
      </c>
      <c r="I25" s="140">
        <f t="shared" si="4"/>
        <v>125</v>
      </c>
      <c r="J25" s="167">
        <v>145</v>
      </c>
      <c r="K25" s="168">
        <v>150</v>
      </c>
      <c r="L25" s="168">
        <v>153</v>
      </c>
      <c r="M25" s="140">
        <f t="shared" si="5"/>
        <v>153</v>
      </c>
      <c r="N25" s="143">
        <f t="shared" si="6"/>
        <v>278</v>
      </c>
      <c r="O25" s="144">
        <v>28</v>
      </c>
      <c r="P25" s="145">
        <f t="shared" si="7"/>
        <v>330.43345349100105</v>
      </c>
      <c r="Q25" s="169" t="s">
        <v>103</v>
      </c>
    </row>
    <row r="26" spans="1:17" ht="15" customHeight="1">
      <c r="A26" s="133">
        <v>2</v>
      </c>
      <c r="B26" s="192" t="s">
        <v>38</v>
      </c>
      <c r="C26" s="193" t="s">
        <v>80</v>
      </c>
      <c r="D26" s="194" t="s">
        <v>21</v>
      </c>
      <c r="E26" s="195">
        <v>85</v>
      </c>
      <c r="F26" s="191">
        <v>110</v>
      </c>
      <c r="G26" s="168" t="s">
        <v>81</v>
      </c>
      <c r="H26" s="168">
        <v>122</v>
      </c>
      <c r="I26" s="140">
        <f t="shared" si="4"/>
        <v>122</v>
      </c>
      <c r="J26" s="167">
        <v>130</v>
      </c>
      <c r="K26" s="168" t="s">
        <v>82</v>
      </c>
      <c r="L26" s="168" t="s">
        <v>83</v>
      </c>
      <c r="M26" s="140">
        <f t="shared" si="5"/>
        <v>130</v>
      </c>
      <c r="N26" s="143">
        <f t="shared" si="6"/>
        <v>252</v>
      </c>
      <c r="O26" s="144">
        <v>25</v>
      </c>
      <c r="P26" s="145">
        <f t="shared" si="7"/>
        <v>299.19511541874044</v>
      </c>
      <c r="Q26" s="169" t="s">
        <v>31</v>
      </c>
    </row>
    <row r="27" spans="1:17" ht="15" customHeight="1">
      <c r="A27" s="196">
        <v>3</v>
      </c>
      <c r="B27" s="176" t="s">
        <v>44</v>
      </c>
      <c r="C27" s="177" t="s">
        <v>26</v>
      </c>
      <c r="D27" s="197" t="s">
        <v>21</v>
      </c>
      <c r="E27" s="159">
        <v>81.2</v>
      </c>
      <c r="F27" s="152">
        <v>85</v>
      </c>
      <c r="G27" s="153">
        <v>95</v>
      </c>
      <c r="H27" s="153">
        <v>102</v>
      </c>
      <c r="I27" s="140">
        <f t="shared" si="4"/>
        <v>102</v>
      </c>
      <c r="J27" s="141">
        <v>105</v>
      </c>
      <c r="K27" s="142" t="s">
        <v>94</v>
      </c>
      <c r="L27" s="142" t="s">
        <v>94</v>
      </c>
      <c r="M27" s="140">
        <f t="shared" si="5"/>
        <v>105</v>
      </c>
      <c r="N27" s="143">
        <f t="shared" si="6"/>
        <v>207</v>
      </c>
      <c r="O27" s="144">
        <v>23</v>
      </c>
      <c r="P27" s="145">
        <f t="shared" si="7"/>
        <v>251.31990419693031</v>
      </c>
      <c r="Q27" s="160" t="s">
        <v>31</v>
      </c>
    </row>
    <row r="28" spans="1:17">
      <c r="A28" s="117"/>
      <c r="B28" s="118"/>
      <c r="C28" s="117"/>
      <c r="D28" s="119"/>
      <c r="E28" s="120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1"/>
    </row>
    <row r="29" spans="1:17">
      <c r="A29" s="117"/>
      <c r="B29" s="118"/>
      <c r="C29" s="117"/>
      <c r="D29" s="119"/>
      <c r="E29" s="120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21"/>
    </row>
  </sheetData>
  <mergeCells count="20">
    <mergeCell ref="N7:N8"/>
    <mergeCell ref="O7:O8"/>
    <mergeCell ref="P7:P8"/>
    <mergeCell ref="Q7:Q8"/>
    <mergeCell ref="A1:Q1"/>
    <mergeCell ref="A2:Q2"/>
    <mergeCell ref="A3:Q3"/>
    <mergeCell ref="A5:C5"/>
    <mergeCell ref="F5:H5"/>
    <mergeCell ref="J5:L5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</mergeCells>
  <phoneticPr fontId="38" type="noConversion"/>
  <conditionalFormatting sqref="F9:H9 J9:L9">
    <cfRule type="cellIs" dxfId="78" priority="111" stopIfTrue="1" operator="greaterThan">
      <formula>"n"</formula>
    </cfRule>
  </conditionalFormatting>
  <conditionalFormatting sqref="F12:H12 J12:L12">
    <cfRule type="cellIs" dxfId="77" priority="109" stopIfTrue="1" operator="greaterThan">
      <formula>"n"</formula>
    </cfRule>
  </conditionalFormatting>
  <conditionalFormatting sqref="F11:H11 J11:L11">
    <cfRule type="cellIs" dxfId="76" priority="110" stopIfTrue="1" operator="greaterThan">
      <formula>"n"</formula>
    </cfRule>
  </conditionalFormatting>
  <conditionalFormatting sqref="F16:H17 J16:L17">
    <cfRule type="cellIs" dxfId="75" priority="107" stopIfTrue="1" operator="greaterThan">
      <formula>"n"</formula>
    </cfRule>
  </conditionalFormatting>
  <conditionalFormatting sqref="J10:L10 F10:H10">
    <cfRule type="cellIs" dxfId="74" priority="36" operator="greaterThan">
      <formula>"n"</formula>
    </cfRule>
    <cfRule type="cellIs" dxfId="73" priority="37" operator="greaterThan">
      <formula>"b"</formula>
    </cfRule>
    <cfRule type="cellIs" dxfId="72" priority="38" operator="greaterThan">
      <formula>0</formula>
    </cfRule>
  </conditionalFormatting>
  <conditionalFormatting sqref="F14:H14 J14:L14">
    <cfRule type="cellIs" dxfId="71" priority="30" operator="greaterThan">
      <formula>"n"</formula>
    </cfRule>
    <cfRule type="cellIs" dxfId="70" priority="31" operator="greaterThan">
      <formula>"b"</formula>
    </cfRule>
    <cfRule type="cellIs" dxfId="69" priority="32" operator="greaterThan">
      <formula>0</formula>
    </cfRule>
  </conditionalFormatting>
  <conditionalFormatting sqref="F13:H13 J13:L13">
    <cfRule type="cellIs" dxfId="68" priority="33" operator="greaterThan">
      <formula>"n"</formula>
    </cfRule>
    <cfRule type="cellIs" dxfId="67" priority="34" operator="greaterThan">
      <formula>"b"</formula>
    </cfRule>
    <cfRule type="cellIs" dxfId="66" priority="35" operator="greaterThan">
      <formula>0</formula>
    </cfRule>
  </conditionalFormatting>
  <conditionalFormatting sqref="F15:H15 J15:L15">
    <cfRule type="cellIs" dxfId="65" priority="27" operator="greaterThan">
      <formula>"n"</formula>
    </cfRule>
    <cfRule type="cellIs" dxfId="64" priority="28" operator="greaterThan">
      <formula>"b"</formula>
    </cfRule>
    <cfRule type="cellIs" dxfId="63" priority="29" operator="greaterThan">
      <formula>0</formula>
    </cfRule>
  </conditionalFormatting>
  <conditionalFormatting sqref="F18:H18 J18:L18">
    <cfRule type="cellIs" dxfId="62" priority="24" operator="greaterThan">
      <formula>"n"</formula>
    </cfRule>
    <cfRule type="cellIs" dxfId="61" priority="25" operator="greaterThan">
      <formula>"b"</formula>
    </cfRule>
    <cfRule type="cellIs" dxfId="60" priority="26" operator="greaterThan">
      <formula>0</formula>
    </cfRule>
  </conditionalFormatting>
  <conditionalFormatting sqref="F20:H20 J20:L20">
    <cfRule type="cellIs" dxfId="59" priority="21" operator="greaterThan">
      <formula>"n"</formula>
    </cfRule>
    <cfRule type="cellIs" dxfId="58" priority="22" operator="greaterThan">
      <formula>"b"</formula>
    </cfRule>
    <cfRule type="cellIs" dxfId="57" priority="23" operator="greaterThan">
      <formula>0</formula>
    </cfRule>
  </conditionalFormatting>
  <conditionalFormatting sqref="F25:H25 J25:L25">
    <cfRule type="cellIs" dxfId="56" priority="11" operator="greaterThan">
      <formula>"n"</formula>
    </cfRule>
    <cfRule type="cellIs" dxfId="55" priority="12" operator="greaterThan">
      <formula>"b"</formula>
    </cfRule>
    <cfRule type="cellIs" dxfId="54" priority="13" operator="greaterThan">
      <formula>0</formula>
    </cfRule>
  </conditionalFormatting>
  <conditionalFormatting sqref="F21:H21 J21:L21">
    <cfRule type="cellIs" dxfId="53" priority="18" operator="greaterThan">
      <formula>"n"</formula>
    </cfRule>
    <cfRule type="cellIs" dxfId="52" priority="19" operator="greaterThan">
      <formula>"b"</formula>
    </cfRule>
    <cfRule type="cellIs" dxfId="51" priority="20" operator="greaterThan">
      <formula>0</formula>
    </cfRule>
  </conditionalFormatting>
  <conditionalFormatting sqref="F22:H22 J22:L22">
    <cfRule type="cellIs" dxfId="50" priority="15" operator="greaterThan">
      <formula>"n"</formula>
    </cfRule>
    <cfRule type="cellIs" dxfId="49" priority="16" operator="greaterThan">
      <formula>"b"</formula>
    </cfRule>
    <cfRule type="cellIs" dxfId="48" priority="17" operator="greaterThan">
      <formula>0</formula>
    </cfRule>
  </conditionalFormatting>
  <conditionalFormatting sqref="F24:H24 J24:L24">
    <cfRule type="cellIs" dxfId="47" priority="14" stopIfTrue="1" operator="greaterThan">
      <formula>"n"</formula>
    </cfRule>
  </conditionalFormatting>
  <conditionalFormatting sqref="F26:H26 J26:L26">
    <cfRule type="cellIs" dxfId="46" priority="8" operator="greaterThan">
      <formula>"n"</formula>
    </cfRule>
    <cfRule type="cellIs" dxfId="45" priority="9" operator="greaterThan">
      <formula>"b"</formula>
    </cfRule>
    <cfRule type="cellIs" dxfId="44" priority="10" operator="greaterThan">
      <formula>0</formula>
    </cfRule>
  </conditionalFormatting>
  <conditionalFormatting sqref="F27:H27 J27:L27">
    <cfRule type="cellIs" dxfId="43" priority="5" operator="greaterThan">
      <formula>"n"</formula>
    </cfRule>
    <cfRule type="cellIs" dxfId="42" priority="6" operator="greaterThan">
      <formula>"b"</formula>
    </cfRule>
    <cfRule type="cellIs" dxfId="41" priority="7" operator="greaterThan">
      <formula>0</formula>
    </cfRule>
  </conditionalFormatting>
  <conditionalFormatting sqref="F23:H23 J23:L23">
    <cfRule type="cellIs" dxfId="40" priority="4" stopIfTrue="1" operator="greaterThan">
      <formula>"n"</formula>
    </cfRule>
  </conditionalFormatting>
  <conditionalFormatting sqref="F19:H19 J19:L19">
    <cfRule type="cellIs" dxfId="39" priority="1" operator="greaterThan">
      <formula>"n"</formula>
    </cfRule>
    <cfRule type="cellIs" dxfId="38" priority="2" operator="greaterThan">
      <formula>"b"</formula>
    </cfRule>
    <cfRule type="cellIs" dxfId="37" priority="3" operator="greaterThan">
      <formula>0</formula>
    </cfRule>
  </conditionalFormatting>
  <dataValidations count="1">
    <dataValidation type="whole" allowBlank="1" sqref="F11:H12 F14:H14 F9:H9 F26:H26 F22:H24 F16:H19">
      <formula1>0</formula1>
      <formula2>999</formula2>
    </dataValidation>
  </dataValidations>
  <pageMargins left="0.39370078740157483" right="0.39370078740157483" top="0.78740157480314965" bottom="0.78740157480314965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R28"/>
  <sheetViews>
    <sheetView workbookViewId="0">
      <selection activeCell="N32" sqref="N32"/>
    </sheetView>
  </sheetViews>
  <sheetFormatPr defaultColWidth="11.42578125" defaultRowHeight="12.75"/>
  <cols>
    <col min="1" max="1" width="3.28515625" style="2" customWidth="1"/>
    <col min="2" max="2" width="22.7109375" customWidth="1"/>
    <col min="3" max="3" width="12.85546875" style="2" customWidth="1"/>
    <col min="4" max="4" width="10.7109375" style="3" customWidth="1"/>
    <col min="5" max="5" width="6.140625" style="4" customWidth="1"/>
    <col min="6" max="8" width="4.7109375" style="2" customWidth="1"/>
    <col min="9" max="9" width="5.7109375" style="2" customWidth="1"/>
    <col min="10" max="12" width="4.7109375" style="2" customWidth="1"/>
    <col min="13" max="13" width="5.7109375" style="2" customWidth="1"/>
    <col min="14" max="14" width="7.7109375" style="2" customWidth="1"/>
    <col min="15" max="15" width="6.7109375" style="2" customWidth="1"/>
    <col min="16" max="16" width="12.7109375" style="2" customWidth="1"/>
    <col min="17" max="17" width="20.7109375" style="5" customWidth="1"/>
    <col min="18" max="18" width="14" style="4" customWidth="1"/>
  </cols>
  <sheetData>
    <row r="1" spans="1:18" ht="60" customHeight="1">
      <c r="A1" s="271" t="s">
        <v>20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1"/>
    </row>
    <row r="2" spans="1:18" ht="27" customHeight="1">
      <c r="A2" s="273"/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1"/>
    </row>
    <row r="3" spans="1:18" ht="18" customHeight="1">
      <c r="A3" s="275" t="s">
        <v>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1"/>
    </row>
    <row r="4" spans="1:18" ht="16.5" customHeight="1">
      <c r="A4" s="117"/>
      <c r="B4" s="118"/>
      <c r="C4" s="117"/>
      <c r="D4" s="119"/>
      <c r="E4" s="120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21"/>
    </row>
    <row r="5" spans="1:18" ht="19.5" customHeight="1">
      <c r="A5" s="276" t="s">
        <v>1</v>
      </c>
      <c r="B5" s="276"/>
      <c r="C5" s="276"/>
      <c r="D5" s="122"/>
      <c r="E5" s="123"/>
      <c r="F5" s="276" t="s">
        <v>2</v>
      </c>
      <c r="G5" s="276"/>
      <c r="H5" s="276"/>
      <c r="I5" s="124"/>
      <c r="J5" s="277" t="s">
        <v>79</v>
      </c>
      <c r="K5" s="278"/>
      <c r="L5" s="278"/>
      <c r="M5" s="124"/>
      <c r="N5" s="124"/>
      <c r="O5" s="124"/>
      <c r="P5" s="125" t="s">
        <v>125</v>
      </c>
      <c r="Q5" s="121"/>
      <c r="R5" s="10"/>
    </row>
    <row r="6" spans="1:18" ht="22.5" customHeight="1">
      <c r="A6" s="252" t="s">
        <v>3</v>
      </c>
      <c r="B6" s="252"/>
      <c r="C6" s="252"/>
      <c r="D6" s="126"/>
      <c r="E6" s="127"/>
      <c r="F6" s="253" t="s">
        <v>4</v>
      </c>
      <c r="G6" s="253"/>
      <c r="H6" s="253"/>
      <c r="I6" s="124"/>
      <c r="J6" s="254" t="s">
        <v>5</v>
      </c>
      <c r="K6" s="254"/>
      <c r="L6" s="255"/>
      <c r="M6" s="128"/>
      <c r="N6" s="124"/>
      <c r="O6" s="124"/>
      <c r="P6" s="129" t="s">
        <v>6</v>
      </c>
      <c r="Q6" s="121"/>
      <c r="R6" s="15"/>
    </row>
    <row r="7" spans="1:18" ht="15" customHeight="1">
      <c r="A7" s="256" t="s">
        <v>7</v>
      </c>
      <c r="B7" s="257" t="s">
        <v>8</v>
      </c>
      <c r="C7" s="256" t="s">
        <v>9</v>
      </c>
      <c r="D7" s="258" t="s">
        <v>4</v>
      </c>
      <c r="E7" s="260" t="s">
        <v>10</v>
      </c>
      <c r="F7" s="261" t="s">
        <v>11</v>
      </c>
      <c r="G7" s="262"/>
      <c r="H7" s="262"/>
      <c r="I7" s="263"/>
      <c r="J7" s="261" t="s">
        <v>12</v>
      </c>
      <c r="K7" s="262"/>
      <c r="L7" s="262"/>
      <c r="M7" s="263"/>
      <c r="N7" s="264" t="s">
        <v>13</v>
      </c>
      <c r="O7" s="265" t="s">
        <v>14</v>
      </c>
      <c r="P7" s="267" t="s">
        <v>15</v>
      </c>
      <c r="Q7" s="269" t="s">
        <v>16</v>
      </c>
      <c r="R7"/>
    </row>
    <row r="8" spans="1:18" s="19" customFormat="1" ht="15" customHeight="1">
      <c r="A8" s="256"/>
      <c r="B8" s="257"/>
      <c r="C8" s="256"/>
      <c r="D8" s="259"/>
      <c r="E8" s="260"/>
      <c r="F8" s="130">
        <v>1</v>
      </c>
      <c r="G8" s="131">
        <v>2</v>
      </c>
      <c r="H8" s="131">
        <v>3</v>
      </c>
      <c r="I8" s="132" t="s">
        <v>17</v>
      </c>
      <c r="J8" s="130">
        <v>1</v>
      </c>
      <c r="K8" s="131">
        <v>2</v>
      </c>
      <c r="L8" s="131">
        <v>3</v>
      </c>
      <c r="M8" s="132" t="s">
        <v>17</v>
      </c>
      <c r="N8" s="264"/>
      <c r="O8" s="266"/>
      <c r="P8" s="268"/>
      <c r="Q8" s="270"/>
    </row>
    <row r="9" spans="1:18" s="4" customFormat="1" ht="15" customHeight="1">
      <c r="A9" s="147"/>
      <c r="B9" s="156" t="s">
        <v>126</v>
      </c>
      <c r="C9" s="157"/>
      <c r="D9" s="158"/>
      <c r="E9" s="159"/>
      <c r="F9" s="137"/>
      <c r="G9" s="138"/>
      <c r="H9" s="138"/>
      <c r="I9" s="140">
        <f>MAX(F9:H9)</f>
        <v>0</v>
      </c>
      <c r="J9" s="141"/>
      <c r="K9" s="142"/>
      <c r="L9" s="142"/>
      <c r="M9" s="140">
        <f>MAX(J9:L9)</f>
        <v>0</v>
      </c>
      <c r="N9" s="143">
        <f>SUM(I9,M9)</f>
        <v>0</v>
      </c>
      <c r="O9" s="144"/>
      <c r="P9" s="145" t="str">
        <f>IF(ISERROR(N9*10^(0.75194503*(LOG10(E9/175.508))^2)),"",N9*10^(0.75194503*(LOG10(E9/175.508))^2))</f>
        <v/>
      </c>
      <c r="Q9" s="160"/>
    </row>
    <row r="10" spans="1:18" s="4" customFormat="1" ht="15" customHeight="1">
      <c r="A10" s="133">
        <v>1</v>
      </c>
      <c r="B10" s="176" t="s">
        <v>18</v>
      </c>
      <c r="C10" s="177" t="s">
        <v>110</v>
      </c>
      <c r="D10" s="178" t="s">
        <v>59</v>
      </c>
      <c r="E10" s="159">
        <v>93.7</v>
      </c>
      <c r="F10" s="198">
        <v>165</v>
      </c>
      <c r="G10" s="142">
        <v>175</v>
      </c>
      <c r="H10" s="142" t="s">
        <v>75</v>
      </c>
      <c r="I10" s="140">
        <f t="shared" ref="I10:I16" si="0">MAX(F10:H10)</f>
        <v>175</v>
      </c>
      <c r="J10" s="141">
        <v>195</v>
      </c>
      <c r="K10" s="142">
        <v>210</v>
      </c>
      <c r="L10" s="142" t="s">
        <v>75</v>
      </c>
      <c r="M10" s="140">
        <f t="shared" ref="M10:M16" si="1">MAX(J10:L10)</f>
        <v>210</v>
      </c>
      <c r="N10" s="143">
        <f t="shared" ref="N10:N16" si="2">SUM(I10,M10)</f>
        <v>385</v>
      </c>
      <c r="O10" s="199">
        <v>28</v>
      </c>
      <c r="P10" s="145">
        <f t="shared" ref="P10:P16" si="3">IF(ISERROR(N10*10^(0.75194503*(LOG10(E10/175.508))^2)),"",N10*10^(0.75194503*(LOG10(E10/175.508))^2))</f>
        <v>437.84545208128287</v>
      </c>
      <c r="Q10" s="160" t="s">
        <v>61</v>
      </c>
    </row>
    <row r="11" spans="1:18" s="4" customFormat="1" ht="15" customHeight="1">
      <c r="A11" s="147">
        <v>2</v>
      </c>
      <c r="B11" s="200" t="s">
        <v>51</v>
      </c>
      <c r="C11" s="186" t="s">
        <v>56</v>
      </c>
      <c r="D11" s="201" t="s">
        <v>59</v>
      </c>
      <c r="E11" s="202">
        <v>93.7</v>
      </c>
      <c r="F11" s="203">
        <v>140</v>
      </c>
      <c r="G11" s="138">
        <v>147</v>
      </c>
      <c r="H11" s="138">
        <v>153</v>
      </c>
      <c r="I11" s="140">
        <f t="shared" si="0"/>
        <v>153</v>
      </c>
      <c r="J11" s="141">
        <v>170</v>
      </c>
      <c r="K11" s="142">
        <v>180</v>
      </c>
      <c r="L11" s="142" t="s">
        <v>107</v>
      </c>
      <c r="M11" s="140">
        <f t="shared" si="1"/>
        <v>180</v>
      </c>
      <c r="N11" s="143">
        <f t="shared" si="2"/>
        <v>333</v>
      </c>
      <c r="O11" s="144">
        <v>25</v>
      </c>
      <c r="P11" s="145">
        <f t="shared" si="3"/>
        <v>378.70788452744728</v>
      </c>
      <c r="Q11" s="204" t="s">
        <v>108</v>
      </c>
    </row>
    <row r="12" spans="1:18" s="4" customFormat="1" ht="15" customHeight="1">
      <c r="A12" s="133">
        <v>3</v>
      </c>
      <c r="B12" s="205" t="s">
        <v>63</v>
      </c>
      <c r="C12" s="206" t="s">
        <v>112</v>
      </c>
      <c r="D12" s="207" t="s">
        <v>64</v>
      </c>
      <c r="E12" s="185">
        <v>93.5</v>
      </c>
      <c r="F12" s="141">
        <v>121</v>
      </c>
      <c r="G12" s="142">
        <v>126</v>
      </c>
      <c r="H12" s="142">
        <v>128</v>
      </c>
      <c r="I12" s="140">
        <f t="shared" si="0"/>
        <v>128</v>
      </c>
      <c r="J12" s="141">
        <v>156</v>
      </c>
      <c r="K12" s="142" t="s">
        <v>109</v>
      </c>
      <c r="L12" s="142" t="s">
        <v>113</v>
      </c>
      <c r="M12" s="140">
        <f t="shared" si="1"/>
        <v>156</v>
      </c>
      <c r="N12" s="143">
        <f t="shared" si="2"/>
        <v>284</v>
      </c>
      <c r="O12" s="144">
        <v>23</v>
      </c>
      <c r="P12" s="145">
        <f t="shared" si="3"/>
        <v>323.2655885371779</v>
      </c>
      <c r="Q12" s="160" t="s">
        <v>114</v>
      </c>
    </row>
    <row r="13" spans="1:18" s="4" customFormat="1" ht="15" customHeight="1">
      <c r="A13" s="147">
        <v>4</v>
      </c>
      <c r="B13" s="176" t="s">
        <v>49</v>
      </c>
      <c r="C13" s="208" t="s">
        <v>55</v>
      </c>
      <c r="D13" s="178" t="s">
        <v>59</v>
      </c>
      <c r="E13" s="209">
        <v>92.3</v>
      </c>
      <c r="F13" s="198">
        <v>120</v>
      </c>
      <c r="G13" s="142">
        <v>125</v>
      </c>
      <c r="H13" s="142" t="s">
        <v>98</v>
      </c>
      <c r="I13" s="140">
        <f t="shared" si="0"/>
        <v>125</v>
      </c>
      <c r="J13" s="141">
        <v>147</v>
      </c>
      <c r="K13" s="142">
        <v>152</v>
      </c>
      <c r="L13" s="142">
        <v>156</v>
      </c>
      <c r="M13" s="140">
        <f t="shared" si="1"/>
        <v>156</v>
      </c>
      <c r="N13" s="143">
        <f t="shared" si="2"/>
        <v>281</v>
      </c>
      <c r="O13" s="144">
        <v>22</v>
      </c>
      <c r="P13" s="145">
        <f t="shared" si="3"/>
        <v>321.57215135583454</v>
      </c>
      <c r="Q13" s="154" t="s">
        <v>62</v>
      </c>
    </row>
    <row r="14" spans="1:18" s="4" customFormat="1" ht="15" customHeight="1">
      <c r="A14" s="133">
        <v>5</v>
      </c>
      <c r="B14" s="176" t="s">
        <v>36</v>
      </c>
      <c r="C14" s="177">
        <v>34509</v>
      </c>
      <c r="D14" s="178" t="s">
        <v>28</v>
      </c>
      <c r="E14" s="185">
        <v>91.9</v>
      </c>
      <c r="F14" s="210" t="s">
        <v>97</v>
      </c>
      <c r="G14" s="153">
        <v>125</v>
      </c>
      <c r="H14" s="153" t="s">
        <v>98</v>
      </c>
      <c r="I14" s="140">
        <f t="shared" si="0"/>
        <v>125</v>
      </c>
      <c r="J14" s="141">
        <v>150</v>
      </c>
      <c r="K14" s="142" t="s">
        <v>99</v>
      </c>
      <c r="L14" s="142" t="s">
        <v>99</v>
      </c>
      <c r="M14" s="140">
        <f t="shared" si="1"/>
        <v>150</v>
      </c>
      <c r="N14" s="143">
        <f t="shared" si="2"/>
        <v>275</v>
      </c>
      <c r="O14" s="144">
        <v>21</v>
      </c>
      <c r="P14" s="145">
        <f t="shared" si="3"/>
        <v>315.28199348458162</v>
      </c>
      <c r="Q14" s="154" t="s">
        <v>135</v>
      </c>
    </row>
    <row r="15" spans="1:18" s="4" customFormat="1" ht="15" customHeight="1">
      <c r="A15" s="147">
        <v>6</v>
      </c>
      <c r="B15" s="183" t="s">
        <v>35</v>
      </c>
      <c r="C15" s="157">
        <v>33907</v>
      </c>
      <c r="D15" s="184" t="s">
        <v>28</v>
      </c>
      <c r="E15" s="185">
        <v>93.3</v>
      </c>
      <c r="F15" s="211" t="s">
        <v>95</v>
      </c>
      <c r="G15" s="181">
        <v>117</v>
      </c>
      <c r="H15" s="181">
        <v>122</v>
      </c>
      <c r="I15" s="140">
        <f t="shared" si="0"/>
        <v>122</v>
      </c>
      <c r="J15" s="141" t="s">
        <v>83</v>
      </c>
      <c r="K15" s="142">
        <v>145</v>
      </c>
      <c r="L15" s="142" t="s">
        <v>96</v>
      </c>
      <c r="M15" s="140">
        <f t="shared" si="1"/>
        <v>145</v>
      </c>
      <c r="N15" s="143">
        <f t="shared" si="2"/>
        <v>267</v>
      </c>
      <c r="O15" s="144">
        <v>20</v>
      </c>
      <c r="P15" s="145">
        <f t="shared" si="3"/>
        <v>304.18341838861926</v>
      </c>
      <c r="Q15" s="160" t="s">
        <v>32</v>
      </c>
    </row>
    <row r="16" spans="1:18" s="4" customFormat="1" ht="15" customHeight="1">
      <c r="A16" s="133">
        <v>7</v>
      </c>
      <c r="B16" s="183" t="s">
        <v>42</v>
      </c>
      <c r="C16" s="186" t="s">
        <v>24</v>
      </c>
      <c r="D16" s="184" t="s">
        <v>21</v>
      </c>
      <c r="E16" s="159">
        <v>86.8</v>
      </c>
      <c r="F16" s="198">
        <v>85</v>
      </c>
      <c r="G16" s="142" t="s">
        <v>88</v>
      </c>
      <c r="H16" s="142">
        <v>95</v>
      </c>
      <c r="I16" s="140">
        <f t="shared" si="0"/>
        <v>95</v>
      </c>
      <c r="J16" s="141">
        <v>105</v>
      </c>
      <c r="K16" s="142" t="s">
        <v>94</v>
      </c>
      <c r="L16" s="142">
        <v>115</v>
      </c>
      <c r="M16" s="140">
        <f t="shared" si="1"/>
        <v>115</v>
      </c>
      <c r="N16" s="143">
        <f t="shared" si="2"/>
        <v>210</v>
      </c>
      <c r="O16" s="144">
        <v>19</v>
      </c>
      <c r="P16" s="145">
        <f t="shared" si="3"/>
        <v>246.90274755923261</v>
      </c>
      <c r="Q16" s="183" t="s">
        <v>31</v>
      </c>
    </row>
    <row r="17" spans="1:17" ht="15" customHeight="1">
      <c r="A17" s="147"/>
      <c r="B17" s="183"/>
      <c r="C17" s="157"/>
      <c r="D17" s="158"/>
      <c r="E17" s="159"/>
      <c r="F17" s="137"/>
      <c r="G17" s="138"/>
      <c r="H17" s="138"/>
      <c r="I17" s="140">
        <f>MAX(F17:H17)</f>
        <v>0</v>
      </c>
      <c r="J17" s="141"/>
      <c r="K17" s="142"/>
      <c r="L17" s="142"/>
      <c r="M17" s="140">
        <f>MAX(J17:L17)</f>
        <v>0</v>
      </c>
      <c r="N17" s="143">
        <f>SUM(I17,M17)</f>
        <v>0</v>
      </c>
      <c r="O17" s="144"/>
      <c r="P17" s="145" t="str">
        <f>IF(ISERROR(N17*10^(0.75194503*(LOG10(E17/175.508))^2)),"",N17*10^(0.75194503*(LOG10(E17/175.508))^2))</f>
        <v/>
      </c>
      <c r="Q17" s="160"/>
    </row>
    <row r="18" spans="1:17" ht="15" customHeight="1">
      <c r="A18" s="133"/>
      <c r="B18" s="134" t="s">
        <v>127</v>
      </c>
      <c r="C18" s="135"/>
      <c r="D18" s="131"/>
      <c r="E18" s="136"/>
      <c r="F18" s="137"/>
      <c r="G18" s="138"/>
      <c r="H18" s="139"/>
      <c r="I18" s="140">
        <f>MAX(F18:H18)</f>
        <v>0</v>
      </c>
      <c r="J18" s="141"/>
      <c r="K18" s="142"/>
      <c r="L18" s="142"/>
      <c r="M18" s="140">
        <f>MAX(J18:L18)</f>
        <v>0</v>
      </c>
      <c r="N18" s="143">
        <f>SUM(I18,M18)</f>
        <v>0</v>
      </c>
      <c r="O18" s="144"/>
      <c r="P18" s="145" t="str">
        <f>IF(ISERROR(N18*10^(0.75194503*(LOG10(E18/175.508))^2)),"",N18*10^(0.75194503*(LOG10(E18/175.508))^2))</f>
        <v/>
      </c>
      <c r="Q18" s="146"/>
    </row>
    <row r="19" spans="1:17" ht="15" customHeight="1">
      <c r="A19" s="147">
        <v>1</v>
      </c>
      <c r="B19" s="212" t="s">
        <v>52</v>
      </c>
      <c r="C19" s="213" t="s">
        <v>57</v>
      </c>
      <c r="D19" s="214" t="s">
        <v>59</v>
      </c>
      <c r="E19" s="215">
        <v>103</v>
      </c>
      <c r="F19" s="216">
        <v>150</v>
      </c>
      <c r="G19" s="166" t="s">
        <v>109</v>
      </c>
      <c r="H19" s="166">
        <v>160</v>
      </c>
      <c r="I19" s="140">
        <f>MAX(F19:H19)</f>
        <v>160</v>
      </c>
      <c r="J19" s="167">
        <v>175</v>
      </c>
      <c r="K19" s="168">
        <v>186</v>
      </c>
      <c r="L19" s="168" t="s">
        <v>75</v>
      </c>
      <c r="M19" s="140">
        <f>MAX(J19:L19)</f>
        <v>186</v>
      </c>
      <c r="N19" s="143">
        <f>SUM(I19,M19)</f>
        <v>346</v>
      </c>
      <c r="O19" s="144">
        <v>28</v>
      </c>
      <c r="P19" s="145">
        <f>IF(ISERROR(N19*10^(0.75194503*(LOG10(E19/175.508))^2)),"",N19*10^(0.75194503*(LOG10(E19/175.508))^2))</f>
        <v>379.62997207271883</v>
      </c>
      <c r="Q19" s="169" t="s">
        <v>61</v>
      </c>
    </row>
    <row r="20" spans="1:17" ht="15" customHeight="1">
      <c r="A20" s="133">
        <v>2</v>
      </c>
      <c r="B20" s="183" t="s">
        <v>66</v>
      </c>
      <c r="C20" s="157" t="s">
        <v>67</v>
      </c>
      <c r="D20" s="184" t="s">
        <v>64</v>
      </c>
      <c r="E20" s="159">
        <v>101</v>
      </c>
      <c r="F20" s="137">
        <v>90</v>
      </c>
      <c r="G20" s="138">
        <v>100</v>
      </c>
      <c r="H20" s="138">
        <v>110</v>
      </c>
      <c r="I20" s="140">
        <f>MAX(F20:H20)</f>
        <v>110</v>
      </c>
      <c r="J20" s="141">
        <v>120</v>
      </c>
      <c r="K20" s="142">
        <v>130</v>
      </c>
      <c r="L20" s="142">
        <v>135</v>
      </c>
      <c r="M20" s="140">
        <f>MAX(J20:L20)</f>
        <v>135</v>
      </c>
      <c r="N20" s="143">
        <f>SUM(I20,M20)</f>
        <v>245</v>
      </c>
      <c r="O20" s="144">
        <v>25</v>
      </c>
      <c r="P20" s="145">
        <f>IF(ISERROR(N20*10^(0.75194503*(LOG10(E20/175.508))^2)),"",N20*10^(0.75194503*(LOG10(E20/175.508))^2))</f>
        <v>270.68817955396128</v>
      </c>
      <c r="Q20" s="160" t="s">
        <v>65</v>
      </c>
    </row>
    <row r="21" spans="1:17" ht="15" customHeight="1">
      <c r="A21" s="147">
        <v>3</v>
      </c>
      <c r="B21" s="161" t="s">
        <v>50</v>
      </c>
      <c r="C21" s="217" t="s">
        <v>56</v>
      </c>
      <c r="D21" s="163" t="s">
        <v>59</v>
      </c>
      <c r="E21" s="215">
        <v>98</v>
      </c>
      <c r="F21" s="218" t="s">
        <v>104</v>
      </c>
      <c r="G21" s="166" t="s">
        <v>104</v>
      </c>
      <c r="H21" s="166" t="s">
        <v>105</v>
      </c>
      <c r="I21" s="140" t="s">
        <v>75</v>
      </c>
      <c r="J21" s="167" t="s">
        <v>106</v>
      </c>
      <c r="K21" s="168" t="s">
        <v>75</v>
      </c>
      <c r="L21" s="168" t="s">
        <v>75</v>
      </c>
      <c r="M21" s="140" t="s">
        <v>75</v>
      </c>
      <c r="N21" s="143" t="s">
        <v>75</v>
      </c>
      <c r="O21" s="144">
        <v>23</v>
      </c>
      <c r="P21" s="145" t="str">
        <f>IF(ISERROR(N21*10^(0.75194503*(LOG10(E21/175.508))^2)),"",N21*10^(0.75194503*(LOG10(E21/175.508))^2))</f>
        <v/>
      </c>
      <c r="Q21" s="169" t="s">
        <v>61</v>
      </c>
    </row>
    <row r="22" spans="1:17" ht="15" customHeight="1">
      <c r="A22" s="147"/>
      <c r="B22" s="161"/>
      <c r="C22" s="217"/>
      <c r="D22" s="163"/>
      <c r="E22" s="136"/>
      <c r="F22" s="137"/>
      <c r="G22" s="138"/>
      <c r="H22" s="139"/>
      <c r="I22" s="140"/>
      <c r="J22" s="167"/>
      <c r="K22" s="168"/>
      <c r="L22" s="168"/>
      <c r="M22" s="140"/>
      <c r="N22" s="143"/>
      <c r="O22" s="144"/>
      <c r="P22" s="145"/>
      <c r="Q22" s="169"/>
    </row>
    <row r="23" spans="1:17" ht="15" customHeight="1">
      <c r="A23" s="147"/>
      <c r="B23" s="219" t="s">
        <v>128</v>
      </c>
      <c r="C23" s="217"/>
      <c r="D23" s="163"/>
      <c r="E23" s="136"/>
      <c r="F23" s="137"/>
      <c r="G23" s="138"/>
      <c r="H23" s="139"/>
      <c r="I23" s="140"/>
      <c r="J23" s="167"/>
      <c r="K23" s="168"/>
      <c r="L23" s="168"/>
      <c r="M23" s="140"/>
      <c r="N23" s="143"/>
      <c r="O23" s="144"/>
      <c r="P23" s="145"/>
      <c r="Q23" s="169"/>
    </row>
    <row r="24" spans="1:17" ht="15" customHeight="1">
      <c r="A24" s="133">
        <v>1</v>
      </c>
      <c r="B24" s="155" t="s">
        <v>68</v>
      </c>
      <c r="C24" s="135" t="s">
        <v>67</v>
      </c>
      <c r="D24" s="220" t="s">
        <v>64</v>
      </c>
      <c r="E24" s="136">
        <v>105.4</v>
      </c>
      <c r="F24" s="137">
        <v>80</v>
      </c>
      <c r="G24" s="138">
        <v>90</v>
      </c>
      <c r="H24" s="139" t="s">
        <v>115</v>
      </c>
      <c r="I24" s="140">
        <f>MAX(F24:H24)</f>
        <v>90</v>
      </c>
      <c r="J24" s="141">
        <v>110</v>
      </c>
      <c r="K24" s="142">
        <v>120</v>
      </c>
      <c r="L24" s="142">
        <v>130</v>
      </c>
      <c r="M24" s="140">
        <f>MAX(J24:L24)</f>
        <v>130</v>
      </c>
      <c r="N24" s="143">
        <f>SUM(I24,M24)</f>
        <v>220</v>
      </c>
      <c r="O24" s="144">
        <v>28</v>
      </c>
      <c r="P24" s="145">
        <f>IF(ISERROR(N24*10^(0.75194503*(LOG10(E24/175.508))^2)),"",N24*10^(0.75194503*(LOG10(E24/175.508))^2))</f>
        <v>239.49709085223034</v>
      </c>
      <c r="Q24" s="146" t="s">
        <v>65</v>
      </c>
    </row>
    <row r="25" spans="1:17">
      <c r="A25" s="117"/>
      <c r="B25" s="118"/>
      <c r="C25" s="117"/>
      <c r="D25" s="119"/>
      <c r="E25" s="120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21"/>
    </row>
    <row r="26" spans="1:17">
      <c r="A26" s="117"/>
      <c r="B26" s="118"/>
      <c r="C26" s="117"/>
      <c r="D26" s="119"/>
      <c r="E26" s="120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21"/>
    </row>
    <row r="27" spans="1:17">
      <c r="A27" s="117"/>
      <c r="B27" s="118"/>
      <c r="C27" s="117"/>
      <c r="D27" s="119"/>
      <c r="E27" s="120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21"/>
    </row>
    <row r="28" spans="1:17">
      <c r="A28" s="117"/>
      <c r="B28" s="118"/>
      <c r="C28" s="117"/>
      <c r="D28" s="119"/>
      <c r="E28" s="120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21"/>
    </row>
  </sheetData>
  <mergeCells count="20">
    <mergeCell ref="N7:N8"/>
    <mergeCell ref="O7:O8"/>
    <mergeCell ref="P7:P8"/>
    <mergeCell ref="Q7:Q8"/>
    <mergeCell ref="A1:Q1"/>
    <mergeCell ref="A2:Q2"/>
    <mergeCell ref="A3:Q3"/>
    <mergeCell ref="A5:C5"/>
    <mergeCell ref="F5:H5"/>
    <mergeCell ref="J5:L5"/>
    <mergeCell ref="A6:C6"/>
    <mergeCell ref="F6:H6"/>
    <mergeCell ref="J6:L6"/>
    <mergeCell ref="A7:A8"/>
    <mergeCell ref="B7:B8"/>
    <mergeCell ref="C7:C8"/>
    <mergeCell ref="D7:D8"/>
    <mergeCell ref="E7:E8"/>
    <mergeCell ref="F7:I7"/>
    <mergeCell ref="J7:M7"/>
  </mergeCells>
  <phoneticPr fontId="38" type="noConversion"/>
  <conditionalFormatting sqref="F17:H18 J17:L18">
    <cfRule type="cellIs" dxfId="36" priority="104" stopIfTrue="1" operator="greaterThan">
      <formula>"n"</formula>
    </cfRule>
  </conditionalFormatting>
  <conditionalFormatting sqref="F9:H9 J9:L9">
    <cfRule type="cellIs" dxfId="35" priority="108" stopIfTrue="1" operator="greaterThan">
      <formula>"n"</formula>
    </cfRule>
  </conditionalFormatting>
  <conditionalFormatting sqref="F10:H10 J10:L10">
    <cfRule type="cellIs" dxfId="34" priority="33" operator="greaterThan">
      <formula>"n"</formula>
    </cfRule>
    <cfRule type="cellIs" dxfId="33" priority="34" operator="greaterThan">
      <formula>"b"</formula>
    </cfRule>
    <cfRule type="cellIs" dxfId="32" priority="35" operator="greaterThan">
      <formula>0</formula>
    </cfRule>
  </conditionalFormatting>
  <conditionalFormatting sqref="F12:H12 J12:L12">
    <cfRule type="cellIs" dxfId="31" priority="27" operator="greaterThan">
      <formula>"n"</formula>
    </cfRule>
    <cfRule type="cellIs" dxfId="30" priority="28" operator="greaterThan">
      <formula>"b"</formula>
    </cfRule>
    <cfRule type="cellIs" dxfId="29" priority="29" operator="greaterThan">
      <formula>0</formula>
    </cfRule>
  </conditionalFormatting>
  <conditionalFormatting sqref="F11:H11 J11:L11">
    <cfRule type="cellIs" dxfId="28" priority="30" operator="greaterThan">
      <formula>"n"</formula>
    </cfRule>
    <cfRule type="cellIs" dxfId="27" priority="31" operator="greaterThan">
      <formula>"b"</formula>
    </cfRule>
    <cfRule type="cellIs" dxfId="26" priority="32" operator="greaterThan">
      <formula>0</formula>
    </cfRule>
  </conditionalFormatting>
  <conditionalFormatting sqref="F13:H13 J13:L13">
    <cfRule type="cellIs" dxfId="25" priority="24" operator="greaterThan">
      <formula>"n"</formula>
    </cfRule>
    <cfRule type="cellIs" dxfId="24" priority="25" operator="greaterThan">
      <formula>"b"</formula>
    </cfRule>
    <cfRule type="cellIs" dxfId="23" priority="26" operator="greaterThan">
      <formula>0</formula>
    </cfRule>
  </conditionalFormatting>
  <conditionalFormatting sqref="F15:H15 J15:L15">
    <cfRule type="cellIs" dxfId="22" priority="18" operator="greaterThan">
      <formula>"n"</formula>
    </cfRule>
    <cfRule type="cellIs" dxfId="21" priority="19" operator="greaterThan">
      <formula>"b"</formula>
    </cfRule>
    <cfRule type="cellIs" dxfId="20" priority="20" operator="greaterThan">
      <formula>0</formula>
    </cfRule>
  </conditionalFormatting>
  <conditionalFormatting sqref="F14:H14 J14:L14">
    <cfRule type="cellIs" dxfId="19" priority="21" operator="greaterThan">
      <formula>"n"</formula>
    </cfRule>
    <cfRule type="cellIs" dxfId="18" priority="22" operator="greaterThan">
      <formula>"b"</formula>
    </cfRule>
    <cfRule type="cellIs" dxfId="17" priority="23" operator="greaterThan">
      <formula>0</formula>
    </cfRule>
  </conditionalFormatting>
  <conditionalFormatting sqref="F16:H16 J16:L16">
    <cfRule type="cellIs" dxfId="16" priority="15" operator="greaterThan">
      <formula>"n"</formula>
    </cfRule>
    <cfRule type="cellIs" dxfId="15" priority="16" operator="greaterThan">
      <formula>"b"</formula>
    </cfRule>
    <cfRule type="cellIs" dxfId="14" priority="17" operator="greaterThan">
      <formula>0</formula>
    </cfRule>
  </conditionalFormatting>
  <conditionalFormatting sqref="F19:H19 J19:L19">
    <cfRule type="cellIs" dxfId="13" priority="14" operator="greaterThan">
      <formula>0</formula>
    </cfRule>
  </conditionalFormatting>
  <conditionalFormatting sqref="F19:H19 J19:L19">
    <cfRule type="cellIs" dxfId="12" priority="13" operator="greaterThan">
      <formula>"b"</formula>
    </cfRule>
  </conditionalFormatting>
  <conditionalFormatting sqref="F19:H19 J19:L19">
    <cfRule type="cellIs" dxfId="11" priority="12" operator="greaterThan">
      <formula>"n"</formula>
    </cfRule>
  </conditionalFormatting>
  <conditionalFormatting sqref="F20:H20 J20:L20">
    <cfRule type="cellIs" dxfId="10" priority="11" operator="greaterThan">
      <formula>0</formula>
    </cfRule>
  </conditionalFormatting>
  <conditionalFormatting sqref="F20:H20 J20:L20">
    <cfRule type="cellIs" dxfId="9" priority="10" operator="greaterThan">
      <formula>"b"</formula>
    </cfRule>
  </conditionalFormatting>
  <conditionalFormatting sqref="F20:H20 J20:L20">
    <cfRule type="cellIs" dxfId="8" priority="9" operator="greaterThan">
      <formula>"n"</formula>
    </cfRule>
  </conditionalFormatting>
  <conditionalFormatting sqref="F21:H21 J21:L23">
    <cfRule type="cellIs" dxfId="7" priority="8" operator="greaterThan">
      <formula>0</formula>
    </cfRule>
  </conditionalFormatting>
  <conditionalFormatting sqref="F21:H21 J21:L23">
    <cfRule type="cellIs" dxfId="6" priority="7" operator="greaterThan">
      <formula>"b"</formula>
    </cfRule>
  </conditionalFormatting>
  <conditionalFormatting sqref="F21:H21 J21:L23">
    <cfRule type="cellIs" dxfId="5" priority="6" operator="greaterThan">
      <formula>"n"</formula>
    </cfRule>
  </conditionalFormatting>
  <conditionalFormatting sqref="F22:H22">
    <cfRule type="cellIs" dxfId="4" priority="5" stopIfTrue="1" operator="greaterThan">
      <formula>"n"</formula>
    </cfRule>
  </conditionalFormatting>
  <conditionalFormatting sqref="F23:H23">
    <cfRule type="cellIs" dxfId="3" priority="4" stopIfTrue="1" operator="greaterThan">
      <formula>"n"</formula>
    </cfRule>
  </conditionalFormatting>
  <conditionalFormatting sqref="F24:H24 J24:L24">
    <cfRule type="cellIs" dxfId="2" priority="3" operator="greaterThan">
      <formula>0</formula>
    </cfRule>
  </conditionalFormatting>
  <conditionalFormatting sqref="F24:H24 J24:L24">
    <cfRule type="cellIs" dxfId="1" priority="2" operator="greaterThan">
      <formula>"b"</formula>
    </cfRule>
  </conditionalFormatting>
  <conditionalFormatting sqref="F24:H24 J24:L24">
    <cfRule type="cellIs" dxfId="0" priority="1" operator="greaterThan">
      <formula>"n"</formula>
    </cfRule>
  </conditionalFormatting>
  <dataValidations count="1">
    <dataValidation type="whole" allowBlank="1" sqref="F11:H13 F17:H18 F20:H20 F22:H24 F9:H9">
      <formula1>0</formula1>
      <formula2>999</formula2>
    </dataValidation>
  </dataValidations>
  <pageMargins left="0.78740157480314965" right="0.39370078740157483" top="0.78740157480314965" bottom="0.78740157480314965" header="0" footer="0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"/>
  <sheetViews>
    <sheetView tabSelected="1" workbookViewId="0">
      <selection activeCell="J11" sqref="J11"/>
    </sheetView>
  </sheetViews>
  <sheetFormatPr defaultRowHeight="12.75"/>
  <cols>
    <col min="1" max="1" width="5.140625" style="113" customWidth="1"/>
    <col min="2" max="2" width="8.42578125" style="113" customWidth="1"/>
    <col min="3" max="3" width="7.5703125" style="114" customWidth="1"/>
    <col min="4" max="4" width="20.85546875" style="113" customWidth="1"/>
    <col min="5" max="5" width="18.28515625" style="113" customWidth="1"/>
    <col min="6" max="6" width="18.7109375" style="113" customWidth="1"/>
    <col min="7" max="16384" width="9.140625" style="113"/>
  </cols>
  <sheetData>
    <row r="1" spans="1:11" ht="93" customHeight="1">
      <c r="A1" s="284" t="s">
        <v>136</v>
      </c>
      <c r="B1" s="285"/>
      <c r="C1" s="285"/>
      <c r="D1" s="285"/>
      <c r="E1" s="285"/>
      <c r="F1" s="285"/>
      <c r="G1" s="285"/>
    </row>
    <row r="2" spans="1:11" ht="36.75" customHeight="1"/>
    <row r="3" spans="1:11" ht="18.75" customHeight="1"/>
    <row r="4" spans="1:11" ht="36.75" customHeight="1">
      <c r="A4" s="286" t="s">
        <v>134</v>
      </c>
      <c r="B4" s="287"/>
      <c r="C4" s="287"/>
      <c r="D4" s="287"/>
      <c r="E4" s="287"/>
      <c r="F4" s="287"/>
      <c r="G4" s="287"/>
    </row>
    <row r="5" spans="1:11">
      <c r="C5" s="115"/>
      <c r="D5" s="116"/>
      <c r="K5" s="116"/>
    </row>
    <row r="6" spans="1:11">
      <c r="C6" s="115"/>
      <c r="D6" s="116"/>
      <c r="K6" s="116"/>
    </row>
    <row r="8" spans="1:11" ht="13.5" thickBot="1"/>
    <row r="9" spans="1:11" ht="19.5" thickBot="1">
      <c r="B9" s="221" t="s">
        <v>137</v>
      </c>
      <c r="C9" s="288" t="s">
        <v>138</v>
      </c>
      <c r="D9" s="289"/>
      <c r="E9" s="289"/>
      <c r="F9" s="221" t="s">
        <v>14</v>
      </c>
    </row>
    <row r="10" spans="1:11" ht="20.100000000000001" customHeight="1">
      <c r="B10" s="223" t="s">
        <v>139</v>
      </c>
      <c r="C10" s="290" t="s">
        <v>142</v>
      </c>
      <c r="D10" s="291"/>
      <c r="E10" s="291"/>
      <c r="F10" s="223">
        <v>210</v>
      </c>
    </row>
    <row r="11" spans="1:11" ht="20.100000000000001" customHeight="1">
      <c r="B11" s="224" t="s">
        <v>140</v>
      </c>
      <c r="C11" s="279" t="s">
        <v>143</v>
      </c>
      <c r="D11" s="280"/>
      <c r="E11" s="280"/>
      <c r="F11" s="224">
        <v>186</v>
      </c>
    </row>
    <row r="12" spans="1:11" ht="20.100000000000001" customHeight="1">
      <c r="B12" s="224" t="s">
        <v>141</v>
      </c>
      <c r="C12" s="279" t="s">
        <v>144</v>
      </c>
      <c r="D12" s="280"/>
      <c r="E12" s="280"/>
      <c r="F12" s="224">
        <v>92</v>
      </c>
    </row>
    <row r="13" spans="1:11" ht="20.100000000000001" customHeight="1">
      <c r="B13" s="222">
        <v>4</v>
      </c>
      <c r="C13" s="281" t="s">
        <v>145</v>
      </c>
      <c r="D13" s="282"/>
      <c r="E13" s="282"/>
      <c r="F13" s="222">
        <v>76</v>
      </c>
    </row>
    <row r="14" spans="1:11" ht="19.5" customHeight="1">
      <c r="B14" s="222">
        <v>5</v>
      </c>
      <c r="C14" s="281" t="s">
        <v>146</v>
      </c>
      <c r="D14" s="283"/>
      <c r="E14" s="283"/>
      <c r="F14" s="222">
        <v>25</v>
      </c>
    </row>
  </sheetData>
  <mergeCells count="8">
    <mergeCell ref="C11:E11"/>
    <mergeCell ref="C12:E12"/>
    <mergeCell ref="C13:E13"/>
    <mergeCell ref="C14:E14"/>
    <mergeCell ref="A1:G1"/>
    <mergeCell ref="A4:G4"/>
    <mergeCell ref="C9:E9"/>
    <mergeCell ref="C10:E10"/>
  </mergeCells>
  <phoneticPr fontId="38" type="noConversion"/>
  <pageMargins left="0.78740157480314965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Studentai</vt:lpstr>
      <vt:lpstr>Moterys</vt:lpstr>
      <vt:lpstr>62 77 85</vt:lpstr>
      <vt:lpstr>94 105 +105</vt:lpstr>
      <vt:lpstr>Komandianiai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Sekretariatas</dc:creator>
  <cp:lastModifiedBy>Administrator</cp:lastModifiedBy>
  <cp:lastPrinted>2017-06-14T07:27:48Z</cp:lastPrinted>
  <dcterms:created xsi:type="dcterms:W3CDTF">2017-06-05T09:47:18Z</dcterms:created>
  <dcterms:modified xsi:type="dcterms:W3CDTF">2017-06-14T07:27:56Z</dcterms:modified>
</cp:coreProperties>
</file>